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-1" sheetId="2" r:id="rId1"/>
    <sheet name="Sheet-2" sheetId="1" r:id="rId2"/>
    <sheet name="Sheet1" sheetId="3" r:id="rId3"/>
    <sheet name="Sheet2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B2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19" i="1"/>
  <c r="T24" i="1"/>
  <c r="S45" i="1" l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C5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B47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B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B7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B31" i="1"/>
  <c r="B29" i="1"/>
</calcChain>
</file>

<file path=xl/sharedStrings.xml><?xml version="1.0" encoding="utf-8"?>
<sst xmlns="http://schemas.openxmlformats.org/spreadsheetml/2006/main" count="117" uniqueCount="61">
  <si>
    <t>全球聚酯产业链（PX至纤维、树脂、膜及EG）的供求数据摘录（万吨）</t>
    <phoneticPr fontId="4" type="noConversion"/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</si>
  <si>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</si>
  <si>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</si>
  <si>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</si>
  <si>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</si>
  <si>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</si>
  <si>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</si>
  <si>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</si>
  <si>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</si>
  <si>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</si>
  <si>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</si>
  <si>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</si>
  <si>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</si>
  <si>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</si>
  <si>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</si>
  <si>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</si>
  <si>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</si>
  <si>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</si>
  <si>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</si>
  <si>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PX（对二甲苯）产量</t>
  </si>
  <si>
    <t>PX（对二甲苯）产能</t>
  </si>
  <si>
    <t>PX（对二甲苯）开工率</t>
  </si>
  <si>
    <t>PTA产能</t>
  </si>
  <si>
    <t>PTA开工率</t>
  </si>
  <si>
    <t>聚酯聚合物产量</t>
    <phoneticPr fontId="4" type="noConversion"/>
  </si>
  <si>
    <t>聚酯长丝总产量</t>
  </si>
  <si>
    <t>聚酯长丝产能</t>
  </si>
  <si>
    <t>短纤总产量</t>
  </si>
  <si>
    <t>短纤产能</t>
  </si>
  <si>
    <t>PET树脂总产量</t>
  </si>
  <si>
    <t>PET树脂产能</t>
  </si>
  <si>
    <t>聚酯膜总产量</t>
  </si>
  <si>
    <t>聚酯膜产能</t>
  </si>
  <si>
    <t>MEG生产量</t>
  </si>
  <si>
    <t>MEG产能</t>
  </si>
  <si>
    <t>MEG开工率</t>
  </si>
  <si>
    <t>聚酯纤维MEG消耗量</t>
  </si>
  <si>
    <t>防冻液MEG消耗量</t>
  </si>
  <si>
    <t>工业MEG消耗量</t>
  </si>
  <si>
    <t>MEG总消耗量</t>
  </si>
  <si>
    <t>据Wood Mackenzie 数据整理,仅供参考。</t>
    <phoneticPr fontId="4" type="noConversion"/>
  </si>
  <si>
    <t>聚酯聚合物产能</t>
    <phoneticPr fontId="4" type="noConversion"/>
  </si>
  <si>
    <t>聚酯纤维产能</t>
    <phoneticPr fontId="2" type="noConversion"/>
  </si>
  <si>
    <t>聚酯纤维总产量</t>
    <phoneticPr fontId="2" type="noConversion"/>
  </si>
  <si>
    <t>PTA生产量</t>
    <phoneticPr fontId="2" type="noConversion"/>
  </si>
  <si>
    <t>聚酯聚合物开工率</t>
    <phoneticPr fontId="4" type="noConversion"/>
  </si>
  <si>
    <t>聚酯长丝开工率</t>
    <phoneticPr fontId="2" type="noConversion"/>
  </si>
  <si>
    <t>短纤产能开工率</t>
    <phoneticPr fontId="2" type="noConversion"/>
  </si>
  <si>
    <t>聚酯纤维产能开工率</t>
    <phoneticPr fontId="2" type="noConversion"/>
  </si>
  <si>
    <t>PET树脂产能开工率</t>
    <phoneticPr fontId="2" type="noConversion"/>
  </si>
  <si>
    <t>聚酯膜产能开工率</t>
    <phoneticPr fontId="2" type="noConversion"/>
  </si>
  <si>
    <t xml:space="preserve">年增长率 % </t>
    <phoneticPr fontId="2" type="noConversion"/>
  </si>
  <si>
    <r>
      <rPr>
        <b/>
        <sz val="12"/>
        <color theme="3"/>
        <rFont val="宋体"/>
        <family val="3"/>
        <charset val="134"/>
      </rPr>
      <t>名</t>
    </r>
    <r>
      <rPr>
        <b/>
        <sz val="12"/>
        <color theme="3"/>
        <rFont val="Arial"/>
        <family val="2"/>
      </rPr>
      <t xml:space="preserve">    </t>
    </r>
    <r>
      <rPr>
        <b/>
        <sz val="12"/>
        <color theme="3"/>
        <rFont val="宋体"/>
        <family val="3"/>
        <charset val="134"/>
      </rPr>
      <t>称</t>
    </r>
    <phoneticPr fontId="2" type="noConversion"/>
  </si>
  <si>
    <t>据伍德麦肯兹（Wood Mackenzie）公司 数据整理,仅供参考。中咨老科协 张其伟   2022.10.31</t>
    <phoneticPr fontId="2" type="noConversion"/>
  </si>
  <si>
    <t>PX：开工率基本稳定，但近三年低于80%，并呈下降趋势，主要是大型装置投产，能力增加较快；</t>
    <phoneticPr fontId="2" type="noConversion"/>
  </si>
  <si>
    <t>PTA：开工率基本稳定，主要随下游需求变化而变化，近年没有集中产能扩张；</t>
    <phoneticPr fontId="2" type="noConversion"/>
  </si>
  <si>
    <t>聚酯聚合物：包括切片生产及直接纺中间体，开工率也是由下游生产变化所决定，2019 年9999万吨，2020年突破1亿吨，成为全球为数不多的亿吨石化产品；</t>
    <phoneticPr fontId="2" type="noConversion"/>
  </si>
  <si>
    <t>PET树脂：除直接吹瓶、注塑成品外，主要用于二次加工，绝大多数作为包装材料，占聚酯比重由2005、2006年超过30%之后，就一直在28~29%；</t>
    <phoneticPr fontId="2" type="noConversion"/>
  </si>
  <si>
    <t>聚酯纤维:开工率基本稳定，占聚酯比重一直再未超过70%，总量占聚酯三分之二左右；</t>
    <phoneticPr fontId="2" type="noConversion"/>
  </si>
  <si>
    <t>聚酯膜：主要是直接吹拉成膜成品，占聚酯比重由2005年4.5%，缓步增长到2020年达6.6%，近两年有所下降；</t>
    <phoneticPr fontId="2" type="noConversion"/>
  </si>
  <si>
    <t>EG（乙二醇）：2020年以前，开工率基本在80%以上，个别年份为70%多，2020年之后下降到60%多，是产业链中最低的，我国产能依然不足，每年需要进口数百万吨，2021年进口843万吨（56.6亿美元）。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</si>
</sst>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6" formatCode="#,###;\(#,###\);\-"/>
    <numFmt numFmtId="177" formatCode="0.0%"/>
    <numFmt numFmtId="178" formatCode="#,##0.0_ "/>
    <numFmt numFmtId="179" formatCode="0.0"/>
  </numFmts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3"/>
      <name val="Arial"/>
      <family val="2"/>
    </font>
    <font>
      <sz val="11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3"/>
      <name val="Arial"/>
      <family val="2"/>
    </font>
    <font>
      <b/>
      <sz val="12"/>
      <color theme="3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F0FA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A4E3"/>
      </left>
      <right style="thin">
        <color rgb="FF00A4E3"/>
      </right>
      <top/>
      <bottom/>
      <diagonal/>
    </border>
    <border>
      <left style="medium">
        <color indexed="6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medium">
        <color indexed="64"/>
      </top>
      <bottom style="thin">
        <color theme="4"/>
      </bottom>
      <diagonal/>
    </border>
    <border>
      <left style="medium">
        <color indexed="64"/>
      </left>
      <right style="thin">
        <color rgb="FF00A4E3"/>
      </right>
      <top/>
      <bottom/>
      <diagonal/>
    </border>
    <border>
      <left style="thin">
        <color rgb="FF00A4E3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A4E3"/>
      </right>
      <top/>
      <bottom style="medium">
        <color indexed="64"/>
      </bottom>
      <diagonal/>
    </border>
    <border>
      <left style="thin">
        <color rgb="FF00A4E3"/>
      </left>
      <right style="thin">
        <color rgb="FF00A4E3"/>
      </right>
      <top/>
      <bottom style="medium">
        <color indexed="64"/>
      </bottom>
      <diagonal/>
    </border>
    <border>
      <left style="thin">
        <color rgb="FF00A4E3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/>
    </xf>
    <xf numFmtId="177" fontId="6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3" borderId="0" xfId="0" applyFill="1" applyBorder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76" fontId="8" fillId="3" borderId="0" xfId="0" applyNumberFormat="1" applyFont="1" applyFill="1" applyAlignment="1">
      <alignment horizontal="center" vertical="center"/>
    </xf>
    <xf numFmtId="178" fontId="6" fillId="2" borderId="2" xfId="1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176" fontId="7" fillId="2" borderId="6" xfId="1" applyNumberFormat="1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horizontal="center" vertical="center"/>
    </xf>
    <xf numFmtId="178" fontId="6" fillId="2" borderId="7" xfId="1" applyNumberFormat="1" applyFont="1" applyFill="1" applyBorder="1" applyAlignment="1">
      <alignment horizontal="center" vertical="center"/>
    </xf>
    <xf numFmtId="176" fontId="6" fillId="2" borderId="6" xfId="1" applyNumberFormat="1" applyFont="1" applyFill="1" applyBorder="1" applyAlignment="1">
      <alignment horizontal="center" vertical="center"/>
    </xf>
    <xf numFmtId="176" fontId="6" fillId="2" borderId="7" xfId="1" applyNumberFormat="1" applyFont="1" applyFill="1" applyBorder="1" applyAlignment="1">
      <alignment horizontal="center" vertical="center"/>
    </xf>
    <xf numFmtId="177" fontId="6" fillId="2" borderId="6" xfId="1" applyNumberFormat="1" applyFont="1" applyFill="1" applyBorder="1" applyAlignment="1">
      <alignment horizontal="center" vertical="center"/>
    </xf>
    <xf numFmtId="177" fontId="6" fillId="2" borderId="7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8" fillId="3" borderId="8" xfId="0" applyFont="1" applyFill="1" applyBorder="1" applyAlignment="1">
      <alignment horizontal="center" vertical="center"/>
    </xf>
    <xf numFmtId="176" fontId="8" fillId="3" borderId="0" xfId="0" applyNumberFormat="1" applyFont="1" applyFill="1" applyBorder="1" applyAlignment="1">
      <alignment horizontal="center" vertical="center"/>
    </xf>
    <xf numFmtId="176" fontId="8" fillId="3" borderId="9" xfId="0" applyNumberFormat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76" fontId="0" fillId="3" borderId="0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7" fillId="2" borderId="10" xfId="1" applyNumberFormat="1" applyFont="1" applyFill="1" applyBorder="1" applyAlignment="1">
      <alignment horizontal="center" vertical="center"/>
    </xf>
    <xf numFmtId="176" fontId="7" fillId="2" borderId="11" xfId="1" applyNumberFormat="1" applyFont="1" applyFill="1" applyBorder="1" applyAlignment="1">
      <alignment horizontal="center" vertical="center"/>
    </xf>
    <xf numFmtId="176" fontId="7" fillId="2" borderId="12" xfId="1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79" fontId="0" fillId="0" borderId="0" xfId="0" applyNumberForma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G2" sqref="G2:G50"/>
    </sheetView>
  </sheetViews>
  <sheetFormatPr defaultRowHeight="13.5" x14ac:dyDescent="0.15"/>
  <cols>
    <col min="1" max="1" width="27.375" style="7" customWidth="1"/>
    <col min="2" max="7" width="10.25" style="7" customWidth="1"/>
    <col min="8" max="16384" width="9" style="7"/>
  </cols>
  <sheetData>
    <row r="1" spans="1:7" ht="39" customHeight="1" thickBot="1" x14ac:dyDescent="0.2">
      <c r="A1" s="40" t="s">
        <v>0</v>
      </c>
      <c r="B1" s="40"/>
      <c r="C1" s="40"/>
      <c r="D1" s="40"/>
      <c r="E1" s="40"/>
      <c r="F1" s="40"/>
      <c r="G1" s="40"/>
    </row>
    <row r="2" spans="1:7" ht="19.5" customHeight="1" x14ac:dyDescent="0.15">
      <c r="A2" s="14" t="s">
        <v>52</v>
      </c>
      <c r="B2" s="15" t="s">
        <v>1</v>
      </c>
      <c r="C2" s="15" t="s">
        <v>6</v>
      </c>
      <c r="D2" s="15" t="s">
        <v>11</v>
      </c>
      <c r="E2" s="15" t="s">
        <v>16</v>
      </c>
      <c r="F2" s="15" t="s">
        <v>17</v>
      </c>
      <c r="G2" s="16" t="s">
        <v>18</v>
      </c>
    </row>
    <row r="3" spans="1:7" ht="18" customHeight="1" x14ac:dyDescent="0.15">
      <c r="A3" s="17" t="s">
        <v>19</v>
      </c>
      <c r="B3" s="3">
        <v>2214.8000000000002</v>
      </c>
      <c r="C3" s="3">
        <v>3031.3307</v>
      </c>
      <c r="D3" s="3">
        <v>3875.7417</v>
      </c>
      <c r="E3" s="3">
        <v>4842.0366999999997</v>
      </c>
      <c r="F3" s="3">
        <v>5003.0478999999996</v>
      </c>
      <c r="G3" s="18">
        <v>5336.4155000000001</v>
      </c>
    </row>
    <row r="4" spans="1:7" x14ac:dyDescent="0.15">
      <c r="A4" s="17" t="s">
        <v>51</v>
      </c>
      <c r="B4" s="3"/>
      <c r="C4" s="13">
        <v>10.657679902147098</v>
      </c>
      <c r="D4" s="13">
        <v>4.3512666492556695</v>
      </c>
      <c r="E4" s="13">
        <v>-0.36909862166364382</v>
      </c>
      <c r="F4" s="13">
        <v>3.3252783895669324</v>
      </c>
      <c r="G4" s="19">
        <v>6.6632901915650411</v>
      </c>
    </row>
    <row r="5" spans="1:7" x14ac:dyDescent="0.15">
      <c r="A5" s="20" t="s">
        <v>20</v>
      </c>
      <c r="B5" s="2">
        <v>2691.5328</v>
      </c>
      <c r="C5" s="2">
        <v>3641.6794</v>
      </c>
      <c r="D5" s="2">
        <v>4827.8131000000003</v>
      </c>
      <c r="E5" s="2">
        <v>6761.0797000000002</v>
      </c>
      <c r="F5" s="2">
        <v>7038.8547000000008</v>
      </c>
      <c r="G5" s="21">
        <v>7597.4630000000006</v>
      </c>
    </row>
    <row r="6" spans="1:7" x14ac:dyDescent="0.15">
      <c r="A6" s="22" t="s">
        <v>21</v>
      </c>
      <c r="B6" s="4">
        <v>0.82287683806045397</v>
      </c>
      <c r="C6" s="4">
        <v>0.83239911234360719</v>
      </c>
      <c r="D6" s="4">
        <v>0.80279447851864849</v>
      </c>
      <c r="E6" s="4">
        <v>0.71616323351431566</v>
      </c>
      <c r="F6" s="4">
        <v>0.71077584539427974</v>
      </c>
      <c r="G6" s="23">
        <v>0.70239440455320412</v>
      </c>
    </row>
    <row r="7" spans="1:7" x14ac:dyDescent="0.15">
      <c r="A7" s="24"/>
      <c r="B7" s="25"/>
      <c r="C7" s="25"/>
      <c r="D7" s="25"/>
      <c r="E7" s="25"/>
      <c r="F7" s="25"/>
      <c r="G7" s="26"/>
    </row>
    <row r="8" spans="1:7" ht="17.25" customHeight="1" x14ac:dyDescent="0.15">
      <c r="A8" s="17" t="s">
        <v>44</v>
      </c>
      <c r="B8" s="3">
        <v>3124</v>
      </c>
      <c r="C8" s="3">
        <v>4447.3521999999994</v>
      </c>
      <c r="D8" s="3">
        <v>5755.9821000000002</v>
      </c>
      <c r="E8" s="3">
        <v>7249.6895999999997</v>
      </c>
      <c r="F8" s="3">
        <v>7281.4615999999996</v>
      </c>
      <c r="G8" s="18">
        <v>8030.9021999999995</v>
      </c>
    </row>
    <row r="9" spans="1:7" x14ac:dyDescent="0.15">
      <c r="A9" s="17" t="s">
        <v>51</v>
      </c>
      <c r="B9" s="3"/>
      <c r="C9" s="13">
        <v>11.974470734666308</v>
      </c>
      <c r="D9" s="13">
        <v>5.3726198684097781</v>
      </c>
      <c r="E9" s="13">
        <v>-0.66100939093740596</v>
      </c>
      <c r="F9" s="13">
        <v>0.43825324604243043</v>
      </c>
      <c r="G9" s="19">
        <v>10.292447329530653</v>
      </c>
    </row>
    <row r="10" spans="1:7" x14ac:dyDescent="0.15">
      <c r="A10" s="20" t="s">
        <v>22</v>
      </c>
      <c r="B10" s="2">
        <v>3410.9328</v>
      </c>
      <c r="C10" s="2">
        <v>4900.8410000000003</v>
      </c>
      <c r="D10" s="2">
        <v>7751.8779999999997</v>
      </c>
      <c r="E10" s="2">
        <v>9187.690700000001</v>
      </c>
      <c r="F10" s="2">
        <v>9874.5424000000003</v>
      </c>
      <c r="G10" s="21">
        <v>10238.313599999999</v>
      </c>
    </row>
    <row r="11" spans="1:7" x14ac:dyDescent="0.15">
      <c r="A11" s="22" t="s">
        <v>23</v>
      </c>
      <c r="B11" s="4">
        <v>0.91587849517293329</v>
      </c>
      <c r="C11" s="4">
        <v>0.90746714696518394</v>
      </c>
      <c r="D11" s="4">
        <v>0.74252743657730425</v>
      </c>
      <c r="E11" s="4">
        <v>0.7890654830163143</v>
      </c>
      <c r="F11" s="4">
        <v>0.73739737043409725</v>
      </c>
      <c r="G11" s="23">
        <v>0.78439697334529779</v>
      </c>
    </row>
    <row r="12" spans="1:7" x14ac:dyDescent="0.15">
      <c r="A12" s="24"/>
      <c r="B12" s="25"/>
      <c r="C12" s="25"/>
      <c r="D12" s="25"/>
      <c r="E12" s="25"/>
      <c r="F12" s="25"/>
      <c r="G12" s="26"/>
    </row>
    <row r="13" spans="1:7" ht="18.75" customHeight="1" x14ac:dyDescent="0.15">
      <c r="A13" s="17" t="s">
        <v>24</v>
      </c>
      <c r="B13" s="3">
        <v>3894.0446000000002</v>
      </c>
      <c r="C13" s="3">
        <v>5477.6738999999998</v>
      </c>
      <c r="D13" s="3">
        <v>6966.9153000000006</v>
      </c>
      <c r="E13" s="3">
        <v>8402.9706999999999</v>
      </c>
      <c r="F13" s="3">
        <v>9084.7916000000005</v>
      </c>
      <c r="G13" s="18">
        <v>9552.3456999999999</v>
      </c>
    </row>
    <row r="14" spans="1:7" x14ac:dyDescent="0.15">
      <c r="A14" s="17" t="s">
        <v>51</v>
      </c>
      <c r="B14" s="3"/>
      <c r="C14" s="13">
        <v>13.086856474924868</v>
      </c>
      <c r="D14" s="13">
        <v>4.8596230606679391</v>
      </c>
      <c r="E14" s="13">
        <v>-2.9198973140096007</v>
      </c>
      <c r="F14" s="13">
        <v>8.1140459052177825</v>
      </c>
      <c r="G14" s="19">
        <v>5.1465583426261396</v>
      </c>
    </row>
    <row r="15" spans="1:7" x14ac:dyDescent="0.15">
      <c r="A15" s="20" t="s">
        <v>41</v>
      </c>
      <c r="B15" s="2">
        <v>5065.5482000000002</v>
      </c>
      <c r="C15" s="2">
        <v>6152.0020999999997</v>
      </c>
      <c r="D15" s="2">
        <v>8606.8971000000001</v>
      </c>
      <c r="E15" s="2">
        <v>10542.728599999999</v>
      </c>
      <c r="F15" s="2">
        <v>10868.4823</v>
      </c>
      <c r="G15" s="21">
        <v>11255.1363</v>
      </c>
    </row>
    <row r="16" spans="1:7" x14ac:dyDescent="0.15">
      <c r="A16" s="20" t="s">
        <v>45</v>
      </c>
      <c r="B16" s="4">
        <v>0.7687311316078288</v>
      </c>
      <c r="C16" s="4">
        <v>0.89038882155128007</v>
      </c>
      <c r="D16" s="4">
        <v>0.80945725492640086</v>
      </c>
      <c r="E16" s="4">
        <v>0.79703945902581619</v>
      </c>
      <c r="F16" s="4">
        <v>0.83588410499596622</v>
      </c>
      <c r="G16" s="23">
        <v>0.84870990855970352</v>
      </c>
    </row>
    <row r="17" spans="1:7" x14ac:dyDescent="0.15">
      <c r="A17" s="24"/>
      <c r="B17" s="25"/>
      <c r="C17" s="25"/>
      <c r="D17" s="25"/>
      <c r="E17" s="25"/>
      <c r="F17" s="25"/>
      <c r="G17" s="26"/>
    </row>
    <row r="18" spans="1:7" ht="18.75" customHeight="1" x14ac:dyDescent="0.15">
      <c r="A18" s="17" t="s">
        <v>25</v>
      </c>
      <c r="B18" s="3">
        <v>1558.7</v>
      </c>
      <c r="C18" s="3">
        <v>2339.5477000000001</v>
      </c>
      <c r="D18" s="3">
        <v>3195.1986000000002</v>
      </c>
      <c r="E18" s="3">
        <v>3733.8864999999996</v>
      </c>
      <c r="F18" s="3">
        <v>4153.0108999999993</v>
      </c>
      <c r="G18" s="18">
        <v>4461.0817000000006</v>
      </c>
    </row>
    <row r="19" spans="1:7" x14ac:dyDescent="0.15">
      <c r="A19" s="17" t="s">
        <v>51</v>
      </c>
      <c r="B19" s="3"/>
      <c r="C19" s="13">
        <v>15.694071649047281</v>
      </c>
      <c r="D19" s="13">
        <v>6.2593827521711054</v>
      </c>
      <c r="E19" s="13">
        <v>-6.339787606094605</v>
      </c>
      <c r="F19" s="13">
        <v>11.224883241630401</v>
      </c>
      <c r="G19" s="19">
        <v>7.4180108701376479</v>
      </c>
    </row>
    <row r="20" spans="1:7" x14ac:dyDescent="0.15">
      <c r="A20" s="20" t="s">
        <v>26</v>
      </c>
      <c r="B20" s="2">
        <v>2168.4</v>
      </c>
      <c r="C20" s="2">
        <v>2959.32</v>
      </c>
      <c r="D20" s="2">
        <v>4517.9582</v>
      </c>
      <c r="E20" s="2">
        <v>6026.8654000000006</v>
      </c>
      <c r="F20" s="2">
        <v>6032.7286999999997</v>
      </c>
      <c r="G20" s="21">
        <v>6069.6163999999999</v>
      </c>
    </row>
    <row r="21" spans="1:7" x14ac:dyDescent="0.15">
      <c r="A21" s="20" t="s">
        <v>46</v>
      </c>
      <c r="B21" s="4">
        <v>0.7188249400479616</v>
      </c>
      <c r="C21" s="4">
        <v>0.79056935377046078</v>
      </c>
      <c r="D21" s="4">
        <v>0.70722181537668949</v>
      </c>
      <c r="E21" s="4">
        <v>0.61954038329775862</v>
      </c>
      <c r="F21" s="4">
        <v>0.68841333773222713</v>
      </c>
      <c r="G21" s="23">
        <v>0.73498577274175037</v>
      </c>
    </row>
    <row r="22" spans="1:7" x14ac:dyDescent="0.15">
      <c r="A22" s="24"/>
      <c r="B22" s="25"/>
      <c r="C22" s="25"/>
      <c r="D22" s="25"/>
      <c r="E22" s="25"/>
      <c r="F22" s="25"/>
      <c r="G22" s="26"/>
    </row>
    <row r="23" spans="1:7" x14ac:dyDescent="0.15">
      <c r="A23" s="17" t="s">
        <v>27</v>
      </c>
      <c r="B23" s="3">
        <v>1102.2</v>
      </c>
      <c r="C23" s="3">
        <v>1377.3081</v>
      </c>
      <c r="D23" s="3">
        <v>1577.528</v>
      </c>
      <c r="E23" s="3">
        <v>1742.5569</v>
      </c>
      <c r="F23" s="3">
        <v>1848.6219000000001</v>
      </c>
      <c r="G23" s="18">
        <v>1896.8309000000002</v>
      </c>
    </row>
    <row r="24" spans="1:7" x14ac:dyDescent="0.15">
      <c r="A24" s="17" t="s">
        <v>51</v>
      </c>
      <c r="B24" s="3"/>
      <c r="C24" s="13">
        <v>9.1066135583400154</v>
      </c>
      <c r="D24" s="13">
        <v>0.85678475683685917</v>
      </c>
      <c r="E24" s="13">
        <v>-2.7922943053094618</v>
      </c>
      <c r="F24" s="13">
        <v>6.0867452879157069</v>
      </c>
      <c r="G24" s="19">
        <v>2.6078345171611339</v>
      </c>
    </row>
    <row r="25" spans="1:7" x14ac:dyDescent="0.15">
      <c r="A25" s="20" t="s">
        <v>28</v>
      </c>
      <c r="B25" s="2">
        <v>1473.58</v>
      </c>
      <c r="C25" s="2">
        <v>1818.9</v>
      </c>
      <c r="D25" s="2">
        <v>2197.7400000000002</v>
      </c>
      <c r="E25" s="2">
        <v>2507.2383</v>
      </c>
      <c r="F25" s="2">
        <v>2503.576</v>
      </c>
      <c r="G25" s="21">
        <v>2662.6777999999999</v>
      </c>
    </row>
    <row r="26" spans="1:7" x14ac:dyDescent="0.15">
      <c r="A26" s="20" t="s">
        <v>47</v>
      </c>
      <c r="B26" s="4">
        <v>0.7479743210412737</v>
      </c>
      <c r="C26" s="4">
        <v>0.75722035296058054</v>
      </c>
      <c r="D26" s="4">
        <v>0.71779555361416725</v>
      </c>
      <c r="E26" s="4">
        <v>0.69501048225053041</v>
      </c>
      <c r="F26" s="4">
        <v>0.73839256327748792</v>
      </c>
      <c r="G26" s="23">
        <v>0.71237717909391829</v>
      </c>
    </row>
    <row r="27" spans="1:7" x14ac:dyDescent="0.15">
      <c r="A27" s="24"/>
      <c r="B27" s="25"/>
      <c r="C27" s="25"/>
      <c r="D27" s="25"/>
      <c r="E27" s="25"/>
      <c r="F27" s="25"/>
      <c r="G27" s="26"/>
    </row>
    <row r="28" spans="1:7" ht="15.75" customHeight="1" x14ac:dyDescent="0.15">
      <c r="A28" s="27" t="s">
        <v>43</v>
      </c>
      <c r="B28" s="28">
        <v>2660.9</v>
      </c>
      <c r="C28" s="28">
        <v>3716.8558000000003</v>
      </c>
      <c r="D28" s="28">
        <v>4772.7266</v>
      </c>
      <c r="E28" s="28">
        <v>5476.4434000000001</v>
      </c>
      <c r="F28" s="28">
        <v>6001.6327999999994</v>
      </c>
      <c r="G28" s="29">
        <v>6357.9126000000006</v>
      </c>
    </row>
    <row r="29" spans="1:7" x14ac:dyDescent="0.15">
      <c r="A29" s="17" t="s">
        <v>51</v>
      </c>
      <c r="B29" s="28"/>
      <c r="C29" s="13">
        <v>13.162303355363548</v>
      </c>
      <c r="D29" s="13">
        <v>4.4107390179227934</v>
      </c>
      <c r="E29" s="13">
        <v>-5.2394221297833443</v>
      </c>
      <c r="F29" s="13">
        <v>9.5899722071445037</v>
      </c>
      <c r="G29" s="19">
        <v>5.9363811794683752</v>
      </c>
    </row>
    <row r="30" spans="1:7" x14ac:dyDescent="0.15">
      <c r="A30" s="30" t="s">
        <v>42</v>
      </c>
      <c r="B30" s="31">
        <v>3641.98</v>
      </c>
      <c r="C30" s="31">
        <v>4778.22</v>
      </c>
      <c r="D30" s="31">
        <v>6715.6982000000007</v>
      </c>
      <c r="E30" s="31">
        <v>8534.1036999999997</v>
      </c>
      <c r="F30" s="31">
        <v>8536.3047000000006</v>
      </c>
      <c r="G30" s="32">
        <v>8732.2942000000003</v>
      </c>
    </row>
    <row r="31" spans="1:7" x14ac:dyDescent="0.15">
      <c r="A31" s="30" t="s">
        <v>48</v>
      </c>
      <c r="B31" s="4">
        <v>0.73061905886358525</v>
      </c>
      <c r="C31" s="4">
        <v>0.77787456416824674</v>
      </c>
      <c r="D31" s="4">
        <v>0.71068211492886912</v>
      </c>
      <c r="E31" s="4">
        <v>0.64171277881237843</v>
      </c>
      <c r="F31" s="4">
        <v>0.70307152930002592</v>
      </c>
      <c r="G31" s="23">
        <v>0.72809189136115005</v>
      </c>
    </row>
    <row r="32" spans="1:7" x14ac:dyDescent="0.15">
      <c r="A32" s="24"/>
      <c r="B32" s="25"/>
      <c r="C32" s="25"/>
      <c r="D32" s="25"/>
      <c r="E32" s="25"/>
      <c r="F32" s="25"/>
      <c r="G32" s="26"/>
    </row>
    <row r="33" spans="1:7" ht="17.25" customHeight="1" x14ac:dyDescent="0.15">
      <c r="A33" s="17" t="s">
        <v>29</v>
      </c>
      <c r="B33" s="3">
        <v>1193.4000000000001</v>
      </c>
      <c r="C33" s="3">
        <v>1565.0626</v>
      </c>
      <c r="D33" s="3">
        <v>2056.0430999999999</v>
      </c>
      <c r="E33" s="3">
        <v>2495.5682999999999</v>
      </c>
      <c r="F33" s="3">
        <v>2658.4270000000001</v>
      </c>
      <c r="G33" s="18">
        <v>2736.2730999999999</v>
      </c>
    </row>
    <row r="34" spans="1:7" x14ac:dyDescent="0.15">
      <c r="A34" s="17" t="s">
        <v>51</v>
      </c>
      <c r="B34" s="3"/>
      <c r="C34" s="13">
        <v>13.455592248936977</v>
      </c>
      <c r="D34" s="13">
        <v>5.9764189885762597</v>
      </c>
      <c r="E34" s="13">
        <v>9.9390699992252252E-2</v>
      </c>
      <c r="F34" s="13">
        <v>6.5259163614155735</v>
      </c>
      <c r="G34" s="19">
        <v>2.9282767591511716</v>
      </c>
    </row>
    <row r="35" spans="1:7" x14ac:dyDescent="0.15">
      <c r="A35" s="20" t="s">
        <v>30</v>
      </c>
      <c r="B35" s="2">
        <v>1444.1536000000001</v>
      </c>
      <c r="C35" s="2">
        <v>1877.0590999999999</v>
      </c>
      <c r="D35" s="2">
        <v>2730.8419000000004</v>
      </c>
      <c r="E35" s="2">
        <v>3330.4843999999998</v>
      </c>
      <c r="F35" s="2">
        <v>3276.1312000000003</v>
      </c>
      <c r="G35" s="21">
        <v>3468.9777999999997</v>
      </c>
    </row>
    <row r="36" spans="1:7" x14ac:dyDescent="0.15">
      <c r="A36" s="20" t="s">
        <v>49</v>
      </c>
      <c r="B36" s="4">
        <v>0.82636639205137186</v>
      </c>
      <c r="C36" s="4">
        <v>0.8337844024197214</v>
      </c>
      <c r="D36" s="4">
        <v>0.75289715600159779</v>
      </c>
      <c r="E36" s="4">
        <v>0.7493109110494558</v>
      </c>
      <c r="F36" s="4">
        <v>0.81145315547802233</v>
      </c>
      <c r="G36" s="23">
        <v>0.78878368722913139</v>
      </c>
    </row>
    <row r="37" spans="1:7" x14ac:dyDescent="0.15">
      <c r="A37" s="24"/>
      <c r="B37" s="25"/>
      <c r="C37" s="25"/>
      <c r="D37" s="25"/>
      <c r="E37" s="25"/>
      <c r="F37" s="25"/>
      <c r="G37" s="26"/>
    </row>
    <row r="38" spans="1:7" x14ac:dyDescent="0.15">
      <c r="A38" s="17" t="s">
        <v>31</v>
      </c>
      <c r="B38" s="3">
        <v>175.24</v>
      </c>
      <c r="C38" s="3">
        <v>263.97480000000002</v>
      </c>
      <c r="D38" s="3">
        <v>393.10120000000001</v>
      </c>
      <c r="E38" s="3">
        <v>552.12220000000002</v>
      </c>
      <c r="F38" s="3">
        <v>581.86689999999999</v>
      </c>
      <c r="G38" s="18">
        <v>605.91540000000009</v>
      </c>
    </row>
    <row r="39" spans="1:7" x14ac:dyDescent="0.15">
      <c r="A39" s="17" t="s">
        <v>51</v>
      </c>
      <c r="B39" s="3"/>
      <c r="C39" s="13">
        <v>11.029242594715093</v>
      </c>
      <c r="D39" s="13">
        <v>11.460301284979391</v>
      </c>
      <c r="E39" s="13">
        <v>5.1349332902731026</v>
      </c>
      <c r="F39" s="13">
        <v>5.3873399765486552</v>
      </c>
      <c r="G39" s="19">
        <v>4.1329898641768503</v>
      </c>
    </row>
    <row r="40" spans="1:7" x14ac:dyDescent="0.15">
      <c r="A40" s="20" t="s">
        <v>32</v>
      </c>
      <c r="B40" s="2">
        <v>234.10999999999999</v>
      </c>
      <c r="C40" s="2">
        <v>326.83000000000004</v>
      </c>
      <c r="D40" s="2">
        <v>585.62</v>
      </c>
      <c r="E40" s="2">
        <v>724.72320000000002</v>
      </c>
      <c r="F40" s="2">
        <v>802.51649999999995</v>
      </c>
      <c r="G40" s="21">
        <v>898.11540000000002</v>
      </c>
    </row>
    <row r="41" spans="1:7" x14ac:dyDescent="0.15">
      <c r="A41" s="20" t="s">
        <v>50</v>
      </c>
      <c r="B41" s="4">
        <v>0.74853701251548421</v>
      </c>
      <c r="C41" s="4">
        <v>0.80768228130832542</v>
      </c>
      <c r="D41" s="4">
        <v>0.67125644615962565</v>
      </c>
      <c r="E41" s="4">
        <v>0.76183872684081311</v>
      </c>
      <c r="F41" s="4">
        <v>0.72505288053267447</v>
      </c>
      <c r="G41" s="23">
        <v>0.67465205473595047</v>
      </c>
    </row>
    <row r="42" spans="1:7" x14ac:dyDescent="0.15">
      <c r="A42" s="24"/>
      <c r="B42" s="25"/>
      <c r="C42" s="25"/>
      <c r="D42" s="25"/>
      <c r="E42" s="25"/>
      <c r="F42" s="25"/>
      <c r="G42" s="26"/>
    </row>
    <row r="43" spans="1:7" x14ac:dyDescent="0.15">
      <c r="A43" s="17" t="s">
        <v>33</v>
      </c>
      <c r="B43" s="3">
        <v>1538.4</v>
      </c>
      <c r="C43" s="3">
        <v>2146.2920999999997</v>
      </c>
      <c r="D43" s="3">
        <v>2630.6869999999999</v>
      </c>
      <c r="E43" s="3">
        <v>3029.4131000000002</v>
      </c>
      <c r="F43" s="3">
        <v>3338.7457999999997</v>
      </c>
      <c r="G43" s="18">
        <v>3632.8267000000001</v>
      </c>
    </row>
    <row r="44" spans="1:7" x14ac:dyDescent="0.15">
      <c r="A44" s="17" t="s">
        <v>51</v>
      </c>
      <c r="B44" s="3"/>
      <c r="C44" s="13">
        <v>18.35881387080185</v>
      </c>
      <c r="D44" s="13">
        <v>6.8707155729931024</v>
      </c>
      <c r="E44" s="13">
        <v>-4.7553725861655955</v>
      </c>
      <c r="F44" s="13">
        <v>10.210977829335977</v>
      </c>
      <c r="G44" s="19">
        <v>8.8081248952825533</v>
      </c>
    </row>
    <row r="45" spans="1:7" x14ac:dyDescent="0.15">
      <c r="A45" s="20" t="s">
        <v>34</v>
      </c>
      <c r="B45" s="2">
        <v>1889.1940999999999</v>
      </c>
      <c r="C45" s="2">
        <v>2763.7737999999999</v>
      </c>
      <c r="D45" s="2">
        <v>3315.2174</v>
      </c>
      <c r="E45" s="2">
        <v>4591.2970000000005</v>
      </c>
      <c r="F45" s="2">
        <v>5136.3105000000005</v>
      </c>
      <c r="G45" s="21">
        <v>5756.5934999999999</v>
      </c>
    </row>
    <row r="46" spans="1:7" x14ac:dyDescent="0.15">
      <c r="A46" s="22" t="s">
        <v>35</v>
      </c>
      <c r="B46" s="4">
        <v>0.81431547981226504</v>
      </c>
      <c r="C46" s="4">
        <v>0.77658023243436192</v>
      </c>
      <c r="D46" s="4">
        <v>0.79351869955798371</v>
      </c>
      <c r="E46" s="4">
        <v>0.65981640917588213</v>
      </c>
      <c r="F46" s="4">
        <v>0.65002803082095584</v>
      </c>
      <c r="G46" s="23">
        <v>0.63107229996351144</v>
      </c>
    </row>
    <row r="47" spans="1:7" x14ac:dyDescent="0.15">
      <c r="A47" s="20" t="s">
        <v>36</v>
      </c>
      <c r="B47" s="2">
        <v>1311.8863999999999</v>
      </c>
      <c r="C47" s="2">
        <v>1800.4557</v>
      </c>
      <c r="D47" s="2">
        <v>2288.4160999999999</v>
      </c>
      <c r="E47" s="2">
        <v>2742.7089999999998</v>
      </c>
      <c r="F47" s="2">
        <v>2967.4754000000003</v>
      </c>
      <c r="G47" s="21">
        <v>3118.0331999999999</v>
      </c>
    </row>
    <row r="48" spans="1:7" x14ac:dyDescent="0.15">
      <c r="A48" s="20" t="s">
        <v>37</v>
      </c>
      <c r="B48" s="2">
        <v>175.7</v>
      </c>
      <c r="C48" s="2">
        <v>189.61859999999999</v>
      </c>
      <c r="D48" s="2">
        <v>199.98230000000001</v>
      </c>
      <c r="E48" s="2">
        <v>191.1337</v>
      </c>
      <c r="F48" s="2">
        <v>216.98699999999999</v>
      </c>
      <c r="G48" s="21">
        <v>231.8871</v>
      </c>
    </row>
    <row r="49" spans="1:7" x14ac:dyDescent="0.15">
      <c r="A49" s="20" t="s">
        <v>38</v>
      </c>
      <c r="B49" s="2">
        <v>96.4</v>
      </c>
      <c r="C49" s="2">
        <v>105.71959999999999</v>
      </c>
      <c r="D49" s="2">
        <v>121.7299</v>
      </c>
      <c r="E49" s="2">
        <v>131.09059999999999</v>
      </c>
      <c r="F49" s="2">
        <v>143.48430000000002</v>
      </c>
      <c r="G49" s="21">
        <v>149.27080000000001</v>
      </c>
    </row>
    <row r="50" spans="1:7" ht="14.25" thickBot="1" x14ac:dyDescent="0.2">
      <c r="A50" s="33" t="s">
        <v>39</v>
      </c>
      <c r="B50" s="34">
        <v>1583.9864</v>
      </c>
      <c r="C50" s="34">
        <v>2095.7938999999997</v>
      </c>
      <c r="D50" s="34">
        <v>2610.1282999999999</v>
      </c>
      <c r="E50" s="34">
        <v>3064.9332999999997</v>
      </c>
      <c r="F50" s="34">
        <v>3327.9466999999995</v>
      </c>
      <c r="G50" s="35">
        <v>3499.1913</v>
      </c>
    </row>
    <row r="51" spans="1:7" x14ac:dyDescent="0.15">
      <c r="A51" s="7" t="s">
        <v>53</v>
      </c>
      <c r="G51" s="36"/>
    </row>
    <row r="52" spans="1:7" x14ac:dyDescent="0.15">
      <c r="B52" s="8"/>
    </row>
  </sheetData>
  <mergeCells count="1">
    <mergeCell ref="A1:G1"/>
  </mergeCells>
  <phoneticPr fontId="2" type="noConversion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opLeftCell="A37" workbookViewId="0">
      <selection activeCell="A67" sqref="A67"/>
    </sheetView>
  </sheetViews>
  <sheetFormatPr defaultRowHeight="13.5" x14ac:dyDescent="0.15"/>
  <cols>
    <col min="1" max="1" width="24.875" style="7" customWidth="1"/>
    <col min="2" max="16384" width="9" style="7"/>
  </cols>
  <sheetData>
    <row r="1" spans="1:19" ht="18.75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15">
      <c r="A2" s="6" t="s">
        <v>40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spans="1:19" x14ac:dyDescent="0.15">
      <c r="A4" s="3" t="s">
        <v>19</v>
      </c>
      <c r="B4" s="3">
        <v>2214.8000000000002</v>
      </c>
      <c r="C4" s="3">
        <v>2349.1999999999998</v>
      </c>
      <c r="D4" s="3">
        <v>2610.9026999999996</v>
      </c>
      <c r="E4" s="3">
        <v>2549.7362000000003</v>
      </c>
      <c r="F4" s="3">
        <v>2739.3766999999998</v>
      </c>
      <c r="G4" s="3">
        <v>3031.3307</v>
      </c>
      <c r="H4" s="3">
        <v>3234.5888999999997</v>
      </c>
      <c r="I4" s="3">
        <v>3396.4364</v>
      </c>
      <c r="J4" s="3">
        <v>3614.6871000000001</v>
      </c>
      <c r="K4" s="3">
        <v>3714.13</v>
      </c>
      <c r="L4" s="3">
        <v>3875.7417</v>
      </c>
      <c r="M4" s="3">
        <v>4028.2961000000005</v>
      </c>
      <c r="N4" s="3">
        <v>4309.0474000000004</v>
      </c>
      <c r="O4" s="3">
        <v>4634.1779999999999</v>
      </c>
      <c r="P4" s="3">
        <v>4859.9748</v>
      </c>
      <c r="Q4" s="3">
        <v>4842.0366999999997</v>
      </c>
      <c r="R4" s="3">
        <v>5003.0478999999996</v>
      </c>
      <c r="S4" s="3">
        <v>5336.4155000000001</v>
      </c>
    </row>
    <row r="5" spans="1:19" x14ac:dyDescent="0.15">
      <c r="A5" s="3" t="s">
        <v>51</v>
      </c>
      <c r="B5" s="3"/>
      <c r="C5" s="13">
        <f>(C4/B4-1)*100</f>
        <v>6.0682680151706636</v>
      </c>
      <c r="D5" s="13">
        <f t="shared" ref="D5:S5" si="0">(D4/C4-1)*100</f>
        <v>11.140077473182352</v>
      </c>
      <c r="E5" s="13">
        <f t="shared" si="0"/>
        <v>-2.3427337985440611</v>
      </c>
      <c r="F5" s="13">
        <f t="shared" si="0"/>
        <v>7.4376517853101731</v>
      </c>
      <c r="G5" s="13">
        <f t="shared" si="0"/>
        <v>10.657679902147098</v>
      </c>
      <c r="H5" s="13">
        <f t="shared" si="0"/>
        <v>6.7052466430006952</v>
      </c>
      <c r="I5" s="13">
        <f t="shared" si="0"/>
        <v>5.0036497682905079</v>
      </c>
      <c r="J5" s="13">
        <f t="shared" si="0"/>
        <v>6.4258733065044371</v>
      </c>
      <c r="K5" s="13">
        <f t="shared" si="0"/>
        <v>2.7510790629706294</v>
      </c>
      <c r="L5" s="13">
        <f t="shared" si="0"/>
        <v>4.3512666492556695</v>
      </c>
      <c r="M5" s="13">
        <f t="shared" si="0"/>
        <v>3.9361343404283211</v>
      </c>
      <c r="N5" s="13">
        <f t="shared" si="0"/>
        <v>6.9694802226678343</v>
      </c>
      <c r="O5" s="13">
        <f t="shared" si="0"/>
        <v>7.5453010797699616</v>
      </c>
      <c r="P5" s="13">
        <f t="shared" si="0"/>
        <v>4.8724239768088262</v>
      </c>
      <c r="Q5" s="13">
        <f t="shared" si="0"/>
        <v>-0.36909862166364382</v>
      </c>
      <c r="R5" s="13">
        <f t="shared" si="0"/>
        <v>3.3252783895669324</v>
      </c>
      <c r="S5" s="13">
        <f t="shared" si="0"/>
        <v>6.6632901915650411</v>
      </c>
    </row>
    <row r="6" spans="1:19" x14ac:dyDescent="0.15">
      <c r="A6" s="2" t="s">
        <v>20</v>
      </c>
      <c r="B6" s="2">
        <v>2691.5328</v>
      </c>
      <c r="C6" s="2">
        <v>2838.7492999999999</v>
      </c>
      <c r="D6" s="2">
        <v>2992.3231999999998</v>
      </c>
      <c r="E6" s="2">
        <v>3109.5886999999998</v>
      </c>
      <c r="F6" s="2">
        <v>3295.1108999999997</v>
      </c>
      <c r="G6" s="2">
        <v>3641.6794</v>
      </c>
      <c r="H6" s="2">
        <v>3821.2821000000004</v>
      </c>
      <c r="I6" s="2">
        <v>3877.4633000000003</v>
      </c>
      <c r="J6" s="2">
        <v>4161.4767000000002</v>
      </c>
      <c r="K6" s="2">
        <v>4608.9683999999997</v>
      </c>
      <c r="L6" s="2">
        <v>4827.8131000000003</v>
      </c>
      <c r="M6" s="2">
        <v>4785.0949999999993</v>
      </c>
      <c r="N6" s="2">
        <v>5052.4205000000002</v>
      </c>
      <c r="O6" s="2">
        <v>5283.9862999999996</v>
      </c>
      <c r="P6" s="2">
        <v>5891.3575000000001</v>
      </c>
      <c r="Q6" s="2">
        <v>6761.0797000000002</v>
      </c>
      <c r="R6" s="2">
        <v>7038.8547000000008</v>
      </c>
      <c r="S6" s="2">
        <v>7597.4630000000006</v>
      </c>
    </row>
    <row r="7" spans="1:19" x14ac:dyDescent="0.15">
      <c r="A7" s="4" t="s">
        <v>21</v>
      </c>
      <c r="B7" s="4">
        <f>B4/B6</f>
        <v>0.82287683806045397</v>
      </c>
      <c r="C7" s="4">
        <f t="shared" ref="C7:S7" si="1">C4/C6</f>
        <v>0.82754754003814279</v>
      </c>
      <c r="D7" s="4">
        <f t="shared" si="1"/>
        <v>0.87253365545539996</v>
      </c>
      <c r="E7" s="4">
        <f t="shared" si="1"/>
        <v>0.81995930844487586</v>
      </c>
      <c r="F7" s="4">
        <f t="shared" si="1"/>
        <v>0.83134582814799951</v>
      </c>
      <c r="G7" s="4">
        <f t="shared" si="1"/>
        <v>0.83239911234360719</v>
      </c>
      <c r="H7" s="4">
        <f t="shared" si="1"/>
        <v>0.84646692271162061</v>
      </c>
      <c r="I7" s="4">
        <f t="shared" si="1"/>
        <v>0.87594288771218021</v>
      </c>
      <c r="J7" s="4">
        <f t="shared" si="1"/>
        <v>0.868606833723231</v>
      </c>
      <c r="K7" s="4">
        <f t="shared" si="1"/>
        <v>0.80584844105244902</v>
      </c>
      <c r="L7" s="4">
        <f t="shared" si="1"/>
        <v>0.80279447851864849</v>
      </c>
      <c r="M7" s="4">
        <f t="shared" si="1"/>
        <v>0.84184245035887506</v>
      </c>
      <c r="N7" s="4">
        <f t="shared" si="1"/>
        <v>0.85286792736273642</v>
      </c>
      <c r="O7" s="4">
        <f t="shared" si="1"/>
        <v>0.87702309144896917</v>
      </c>
      <c r="P7" s="4">
        <f t="shared" si="1"/>
        <v>0.82493292929515816</v>
      </c>
      <c r="Q7" s="4">
        <f t="shared" si="1"/>
        <v>0.71616323351431566</v>
      </c>
      <c r="R7" s="4">
        <f t="shared" si="1"/>
        <v>0.71077584539427974</v>
      </c>
      <c r="S7" s="4">
        <f t="shared" si="1"/>
        <v>0.70239440455320412</v>
      </c>
    </row>
    <row r="9" spans="1:19" x14ac:dyDescent="0.15">
      <c r="A9" s="3" t="s">
        <v>44</v>
      </c>
      <c r="B9" s="3">
        <v>3124</v>
      </c>
      <c r="C9" s="3">
        <v>3377.5</v>
      </c>
      <c r="D9" s="3">
        <v>3797.2701999999999</v>
      </c>
      <c r="E9" s="3">
        <v>3726.0932999999995</v>
      </c>
      <c r="F9" s="3">
        <v>3971.7555000000002</v>
      </c>
      <c r="G9" s="3">
        <v>4447.3521999999994</v>
      </c>
      <c r="H9" s="3">
        <v>4747.5115999999998</v>
      </c>
      <c r="I9" s="3">
        <v>4986.7476999999999</v>
      </c>
      <c r="J9" s="3">
        <v>5327.4272000000001</v>
      </c>
      <c r="K9" s="3">
        <v>5462.5025999999998</v>
      </c>
      <c r="L9" s="3">
        <v>5755.9821000000002</v>
      </c>
      <c r="M9" s="3">
        <v>6008.8118999999997</v>
      </c>
      <c r="N9" s="3">
        <v>6325.3455000000004</v>
      </c>
      <c r="O9" s="3">
        <v>6868.7490000000007</v>
      </c>
      <c r="P9" s="3">
        <v>7297.9296000000004</v>
      </c>
      <c r="Q9" s="3">
        <v>7249.6895999999997</v>
      </c>
      <c r="R9" s="3">
        <v>7281.4615999999996</v>
      </c>
      <c r="S9" s="3">
        <v>8030.9021999999995</v>
      </c>
    </row>
    <row r="10" spans="1:19" x14ac:dyDescent="0.15">
      <c r="A10" s="3" t="s">
        <v>51</v>
      </c>
      <c r="B10" s="3"/>
      <c r="C10" s="13">
        <f>(C9/B9-1)*100</f>
        <v>8.1145966709347039</v>
      </c>
      <c r="D10" s="13">
        <f t="shared" ref="D10" si="2">(D9/C9-1)*100</f>
        <v>12.428429311621025</v>
      </c>
      <c r="E10" s="13">
        <f t="shared" ref="E10" si="3">(E9/D9-1)*100</f>
        <v>-1.8744228419668496</v>
      </c>
      <c r="F10" s="13">
        <f t="shared" ref="F10" si="4">(F9/E9-1)*100</f>
        <v>6.5930233147946327</v>
      </c>
      <c r="G10" s="13">
        <f t="shared" ref="G10" si="5">(G9/F9-1)*100</f>
        <v>11.974470734666308</v>
      </c>
      <c r="H10" s="13">
        <f t="shared" ref="H10" si="6">(H9/G9-1)*100</f>
        <v>6.7491708886919355</v>
      </c>
      <c r="I10" s="13">
        <f t="shared" ref="I10" si="7">(I9/H9-1)*100</f>
        <v>5.0391893723861658</v>
      </c>
      <c r="J10" s="13">
        <f t="shared" ref="J10" si="8">(J9/I9-1)*100</f>
        <v>6.8316971400016913</v>
      </c>
      <c r="K10" s="13">
        <f t="shared" ref="K10" si="9">(K9/J9-1)*100</f>
        <v>2.5354715311736165</v>
      </c>
      <c r="L10" s="13">
        <f t="shared" ref="L10" si="10">(L9/K9-1)*100</f>
        <v>5.3726198684097781</v>
      </c>
      <c r="M10" s="13">
        <f t="shared" ref="M10" si="11">(M9/L9-1)*100</f>
        <v>4.3924702267576388</v>
      </c>
      <c r="N10" s="13">
        <f t="shared" ref="N10" si="12">(N9/M9-1)*100</f>
        <v>5.2678234111472211</v>
      </c>
      <c r="O10" s="13">
        <f t="shared" ref="O10" si="13">(O9/N9-1)*100</f>
        <v>8.5908904106503101</v>
      </c>
      <c r="P10" s="13">
        <f t="shared" ref="P10" si="14">(P9/O9-1)*100</f>
        <v>6.2483080980248351</v>
      </c>
      <c r="Q10" s="13">
        <f t="shared" ref="Q10" si="15">(Q9/P9-1)*100</f>
        <v>-0.66100939093740596</v>
      </c>
      <c r="R10" s="13">
        <f t="shared" ref="R10" si="16">(R9/Q9-1)*100</f>
        <v>0.43825324604243043</v>
      </c>
      <c r="S10" s="13">
        <f t="shared" ref="S10" si="17">(S9/R9-1)*100</f>
        <v>10.292447329530653</v>
      </c>
    </row>
    <row r="11" spans="1:19" x14ac:dyDescent="0.15">
      <c r="A11" s="2" t="s">
        <v>22</v>
      </c>
      <c r="B11" s="2">
        <v>3410.9328</v>
      </c>
      <c r="C11" s="2">
        <v>3811.7094999999999</v>
      </c>
      <c r="D11" s="2">
        <v>4256.9218999999994</v>
      </c>
      <c r="E11" s="2">
        <v>4398.3851999999997</v>
      </c>
      <c r="F11" s="2">
        <v>4642.5630000000001</v>
      </c>
      <c r="G11" s="2">
        <v>4900.8410000000003</v>
      </c>
      <c r="H11" s="2">
        <v>5262.7957999999999</v>
      </c>
      <c r="I11" s="2">
        <v>5840.0900999999994</v>
      </c>
      <c r="J11" s="2">
        <v>6719.6849000000002</v>
      </c>
      <c r="K11" s="2">
        <v>7044.1</v>
      </c>
      <c r="L11" s="2">
        <v>7751.8779999999997</v>
      </c>
      <c r="M11" s="2">
        <v>7798.1119999999992</v>
      </c>
      <c r="N11" s="2">
        <v>8026.0123000000003</v>
      </c>
      <c r="O11" s="2">
        <v>8573.0041000000001</v>
      </c>
      <c r="P11" s="2">
        <v>8470.1630000000005</v>
      </c>
      <c r="Q11" s="2">
        <v>9187.690700000001</v>
      </c>
      <c r="R11" s="2">
        <v>9874.5424000000003</v>
      </c>
      <c r="S11" s="2">
        <v>10238.313599999999</v>
      </c>
    </row>
    <row r="12" spans="1:19" x14ac:dyDescent="0.15">
      <c r="A12" s="4" t="s">
        <v>23</v>
      </c>
      <c r="B12" s="4">
        <f>B9/B11</f>
        <v>0.91587849517293329</v>
      </c>
      <c r="C12" s="4">
        <f t="shared" ref="C12:S12" si="18">C9/C11</f>
        <v>0.88608536406040384</v>
      </c>
      <c r="D12" s="4">
        <f t="shared" si="18"/>
        <v>0.89202251983998115</v>
      </c>
      <c r="E12" s="4">
        <f t="shared" si="18"/>
        <v>0.84715029052025725</v>
      </c>
      <c r="F12" s="4">
        <f t="shared" si="18"/>
        <v>0.85550923056940753</v>
      </c>
      <c r="G12" s="4">
        <f t="shared" si="18"/>
        <v>0.90746714696518394</v>
      </c>
      <c r="H12" s="4">
        <f t="shared" si="18"/>
        <v>0.90208926593731797</v>
      </c>
      <c r="I12" s="4">
        <f t="shared" si="18"/>
        <v>0.85388198034821416</v>
      </c>
      <c r="J12" s="4">
        <f t="shared" si="18"/>
        <v>0.7928090794852598</v>
      </c>
      <c r="K12" s="4">
        <f t="shared" si="18"/>
        <v>0.77547204043099893</v>
      </c>
      <c r="L12" s="4">
        <f t="shared" si="18"/>
        <v>0.74252743657730425</v>
      </c>
      <c r="M12" s="4">
        <f t="shared" si="18"/>
        <v>0.77054701189210928</v>
      </c>
      <c r="N12" s="4">
        <f t="shared" si="18"/>
        <v>0.78810563248202348</v>
      </c>
      <c r="O12" s="4">
        <f t="shared" si="18"/>
        <v>0.8012067788466356</v>
      </c>
      <c r="P12" s="4">
        <f t="shared" si="18"/>
        <v>0.86160438707023701</v>
      </c>
      <c r="Q12" s="4">
        <f t="shared" si="18"/>
        <v>0.7890654830163143</v>
      </c>
      <c r="R12" s="4">
        <f t="shared" si="18"/>
        <v>0.73739737043409725</v>
      </c>
      <c r="S12" s="4">
        <f t="shared" si="18"/>
        <v>0.78439697334529779</v>
      </c>
    </row>
    <row r="14" spans="1:19" x14ac:dyDescent="0.15">
      <c r="A14" s="3" t="s">
        <v>24</v>
      </c>
      <c r="B14" s="3">
        <v>3894.0446000000002</v>
      </c>
      <c r="C14" s="3">
        <v>4169.6050000000005</v>
      </c>
      <c r="D14" s="3">
        <v>4591.4678999999996</v>
      </c>
      <c r="E14" s="3">
        <v>4719.0165999999999</v>
      </c>
      <c r="F14" s="3">
        <v>4843.7758999999996</v>
      </c>
      <c r="G14" s="3">
        <v>5477.6738999999998</v>
      </c>
      <c r="H14" s="3">
        <v>5805.5104000000001</v>
      </c>
      <c r="I14" s="3">
        <v>6107.6904999999997</v>
      </c>
      <c r="J14" s="3">
        <v>6416.3152</v>
      </c>
      <c r="K14" s="3">
        <v>6644.0399999999991</v>
      </c>
      <c r="L14" s="3">
        <v>6966.9153000000006</v>
      </c>
      <c r="M14" s="3">
        <v>7274.3225000000002</v>
      </c>
      <c r="N14" s="3">
        <v>7632.8532999999998</v>
      </c>
      <c r="O14" s="3">
        <v>8271.5540999999994</v>
      </c>
      <c r="P14" s="3">
        <v>8655.7085000000006</v>
      </c>
      <c r="Q14" s="3">
        <v>8402.9706999999999</v>
      </c>
      <c r="R14" s="3">
        <v>9084.7916000000005</v>
      </c>
      <c r="S14" s="3">
        <v>9552.3456999999999</v>
      </c>
    </row>
    <row r="15" spans="1:19" x14ac:dyDescent="0.15">
      <c r="A15" s="3" t="s">
        <v>51</v>
      </c>
      <c r="B15" s="3"/>
      <c r="C15" s="13">
        <f>(C14/B14-1)*100</f>
        <v>7.0764572136641668</v>
      </c>
      <c r="D15" s="13">
        <f t="shared" ref="D15" si="19">(D14/C14-1)*100</f>
        <v>10.117574686331189</v>
      </c>
      <c r="E15" s="13">
        <f t="shared" ref="E15" si="20">(E14/D14-1)*100</f>
        <v>2.7779503805308137</v>
      </c>
      <c r="F15" s="13">
        <f t="shared" ref="F15" si="21">(F14/E14-1)*100</f>
        <v>2.6437563283841836</v>
      </c>
      <c r="G15" s="13">
        <f t="shared" ref="G15" si="22">(G14/F14-1)*100</f>
        <v>13.086856474924868</v>
      </c>
      <c r="H15" s="13">
        <f t="shared" ref="H15" si="23">(H14/G14-1)*100</f>
        <v>5.9849583232766124</v>
      </c>
      <c r="I15" s="13">
        <f t="shared" ref="I15" si="24">(I14/H14-1)*100</f>
        <v>5.2050565614351507</v>
      </c>
      <c r="J15" s="13">
        <f t="shared" ref="J15" si="25">(J14/I14-1)*100</f>
        <v>5.0530507398827806</v>
      </c>
      <c r="K15" s="13">
        <f t="shared" ref="K15" si="26">(K14/J14-1)*100</f>
        <v>3.549152323439464</v>
      </c>
      <c r="L15" s="13">
        <f t="shared" ref="L15" si="27">(L14/K14-1)*100</f>
        <v>4.8596230606679391</v>
      </c>
      <c r="M15" s="13">
        <f t="shared" ref="M15" si="28">(M14/L14-1)*100</f>
        <v>4.4123860670446158</v>
      </c>
      <c r="N15" s="13">
        <f t="shared" ref="N15" si="29">(N14/M14-1)*100</f>
        <v>4.928717416639139</v>
      </c>
      <c r="O15" s="13">
        <f t="shared" ref="O15" si="30">(O14/N14-1)*100</f>
        <v>8.3677856090853986</v>
      </c>
      <c r="P15" s="13">
        <f t="shared" ref="P15" si="31">(P14/O14-1)*100</f>
        <v>4.644283230886459</v>
      </c>
      <c r="Q15" s="13">
        <f t="shared" ref="Q15" si="32">(Q14/P14-1)*100</f>
        <v>-2.9198973140096007</v>
      </c>
      <c r="R15" s="13">
        <f t="shared" ref="R15" si="33">(R14/Q14-1)*100</f>
        <v>8.1140459052177825</v>
      </c>
      <c r="S15" s="13">
        <f t="shared" ref="S15" si="34">(S14/R14-1)*100</f>
        <v>5.1465583426261396</v>
      </c>
    </row>
    <row r="16" spans="1:19" x14ac:dyDescent="0.15">
      <c r="A16" s="2" t="s">
        <v>41</v>
      </c>
      <c r="B16" s="2">
        <v>5065.5482000000002</v>
      </c>
      <c r="C16" s="2">
        <v>5533.92</v>
      </c>
      <c r="D16" s="2">
        <v>5646.4045999999998</v>
      </c>
      <c r="E16" s="2">
        <v>5696.3379000000004</v>
      </c>
      <c r="F16" s="2">
        <v>5885.2523000000001</v>
      </c>
      <c r="G16" s="2">
        <v>6152.0020999999997</v>
      </c>
      <c r="H16" s="2">
        <v>6592.5668999999998</v>
      </c>
      <c r="I16" s="2">
        <v>7094.3373999999994</v>
      </c>
      <c r="J16" s="2">
        <v>7744.871000000001</v>
      </c>
      <c r="K16" s="2">
        <v>8254.8912999999993</v>
      </c>
      <c r="L16" s="2">
        <v>8606.8971000000001</v>
      </c>
      <c r="M16" s="2">
        <v>8707.8285999999989</v>
      </c>
      <c r="N16" s="2">
        <v>9089.9557000000004</v>
      </c>
      <c r="O16" s="2">
        <v>9647.282799999999</v>
      </c>
      <c r="P16" s="2">
        <v>9999.3132000000005</v>
      </c>
      <c r="Q16" s="2">
        <v>10542.728599999999</v>
      </c>
      <c r="R16" s="2">
        <v>10868.4823</v>
      </c>
      <c r="S16" s="2">
        <v>11255.1363</v>
      </c>
    </row>
    <row r="17" spans="1:20" x14ac:dyDescent="0.15">
      <c r="A17" s="2" t="s">
        <v>45</v>
      </c>
      <c r="B17" s="4">
        <f>B14/B16</f>
        <v>0.7687311316078288</v>
      </c>
      <c r="C17" s="4">
        <f t="shared" ref="C17" si="35">C14/C16</f>
        <v>0.75346318703559145</v>
      </c>
      <c r="D17" s="4">
        <f t="shared" ref="D17" si="36">D14/D16</f>
        <v>0.81316664767523028</v>
      </c>
      <c r="E17" s="4">
        <f t="shared" ref="E17" si="37">E14/E16</f>
        <v>0.8284298935286124</v>
      </c>
      <c r="F17" s="4">
        <f t="shared" ref="F17" si="38">F14/F16</f>
        <v>0.82303623584667718</v>
      </c>
      <c r="G17" s="4">
        <f t="shared" ref="G17" si="39">G14/G16</f>
        <v>0.89038882155128007</v>
      </c>
      <c r="H17" s="4">
        <f t="shared" ref="H17" si="40">H14/H16</f>
        <v>0.88061456001303529</v>
      </c>
      <c r="I17" s="4">
        <f t="shared" ref="I17" si="41">I14/I16</f>
        <v>0.86092472850248147</v>
      </c>
      <c r="J17" s="4">
        <f t="shared" ref="J17" si="42">J14/J16</f>
        <v>0.82845991882886094</v>
      </c>
      <c r="K17" s="4">
        <f t="shared" ref="K17" si="43">K14/K16</f>
        <v>0.80486099193092941</v>
      </c>
      <c r="L17" s="4">
        <f t="shared" ref="L17" si="44">L14/L16</f>
        <v>0.80945725492640086</v>
      </c>
      <c r="M17" s="4">
        <f t="shared" ref="M17" si="45">M14/M16</f>
        <v>0.83537731783099189</v>
      </c>
      <c r="N17" s="4">
        <f t="shared" ref="N17" si="46">N14/N16</f>
        <v>0.83970192505998675</v>
      </c>
      <c r="O17" s="4">
        <f t="shared" ref="O17" si="47">O14/O16</f>
        <v>0.85739728703713347</v>
      </c>
      <c r="P17" s="4">
        <f t="shared" ref="P17" si="48">P14/P16</f>
        <v>0.86563030148910625</v>
      </c>
      <c r="Q17" s="4">
        <f t="shared" ref="Q17" si="49">Q14/Q16</f>
        <v>0.79703945902581619</v>
      </c>
      <c r="R17" s="4">
        <f t="shared" ref="R17" si="50">R14/R16</f>
        <v>0.83588410499596622</v>
      </c>
      <c r="S17" s="4">
        <f t="shared" ref="S17" si="51">S14/S16</f>
        <v>0.84870990855970352</v>
      </c>
    </row>
    <row r="19" spans="1:20" x14ac:dyDescent="0.15">
      <c r="A19" s="3" t="s">
        <v>25</v>
      </c>
      <c r="B19" s="3">
        <v>1558.7</v>
      </c>
      <c r="C19" s="3">
        <v>1706.6</v>
      </c>
      <c r="D19" s="3">
        <v>1923.7594000000001</v>
      </c>
      <c r="E19" s="3">
        <v>1910.6026999999999</v>
      </c>
      <c r="F19" s="3">
        <v>2022.1846</v>
      </c>
      <c r="G19" s="3">
        <v>2339.5477000000001</v>
      </c>
      <c r="H19" s="3">
        <v>2549.5153999999998</v>
      </c>
      <c r="I19" s="3">
        <v>2684.8260999999998</v>
      </c>
      <c r="J19" s="3">
        <v>2872.6199000000001</v>
      </c>
      <c r="K19" s="3">
        <v>3006.9802</v>
      </c>
      <c r="L19" s="3">
        <v>3195.1986000000002</v>
      </c>
      <c r="M19" s="3">
        <v>3323.7343000000001</v>
      </c>
      <c r="N19" s="3">
        <v>3501.4222999999997</v>
      </c>
      <c r="O19" s="3">
        <v>3778.1213000000002</v>
      </c>
      <c r="P19" s="3">
        <v>3986.6303999999996</v>
      </c>
      <c r="Q19" s="3">
        <v>3733.8864999999996</v>
      </c>
      <c r="R19" s="3">
        <v>4153.0108999999993</v>
      </c>
      <c r="S19" s="3">
        <v>4461.0817000000006</v>
      </c>
      <c r="T19" s="37">
        <f>S19/S29*100</f>
        <v>70.165822977811928</v>
      </c>
    </row>
    <row r="20" spans="1:20" x14ac:dyDescent="0.15">
      <c r="A20" s="3" t="s">
        <v>51</v>
      </c>
      <c r="B20" s="3"/>
      <c r="C20" s="13">
        <f>(C19/B19-1)*100</f>
        <v>9.4886764611535224</v>
      </c>
      <c r="D20" s="13">
        <f t="shared" ref="D20" si="52">(D19/C19-1)*100</f>
        <v>12.72468065158796</v>
      </c>
      <c r="E20" s="13">
        <f t="shared" ref="E20" si="53">(E19/D19-1)*100</f>
        <v>-0.68390569007746871</v>
      </c>
      <c r="F20" s="13">
        <f t="shared" ref="F20" si="54">(F19/E19-1)*100</f>
        <v>5.8401414380917727</v>
      </c>
      <c r="G20" s="13">
        <f t="shared" ref="G20" si="55">(G19/F19-1)*100</f>
        <v>15.694071649047281</v>
      </c>
      <c r="H20" s="13">
        <f t="shared" ref="H20" si="56">(H19/G19-1)*100</f>
        <v>8.974713360193487</v>
      </c>
      <c r="I20" s="13">
        <f t="shared" ref="I20" si="57">(I19/H19-1)*100</f>
        <v>5.3073105579201529</v>
      </c>
      <c r="J20" s="13">
        <f t="shared" ref="J20" si="58">(J19/I19-1)*100</f>
        <v>6.9946355184792086</v>
      </c>
      <c r="K20" s="13">
        <f t="shared" ref="K20" si="59">(K19/J19-1)*100</f>
        <v>4.6772738711445827</v>
      </c>
      <c r="L20" s="13">
        <f t="shared" ref="L20" si="60">(L19/K19-1)*100</f>
        <v>6.2593827521711054</v>
      </c>
      <c r="M20" s="13">
        <f t="shared" ref="M20" si="61">(M19/L19-1)*100</f>
        <v>4.0227765497894197</v>
      </c>
      <c r="N20" s="13">
        <f t="shared" ref="N20" si="62">(N19/M19-1)*100</f>
        <v>5.3460350305377879</v>
      </c>
      <c r="O20" s="13">
        <f t="shared" ref="O20" si="63">(O19/N19-1)*100</f>
        <v>7.9024743744849246</v>
      </c>
      <c r="P20" s="13">
        <f t="shared" ref="P20" si="64">(P19/O19-1)*100</f>
        <v>5.5188566867876654</v>
      </c>
      <c r="Q20" s="13">
        <f t="shared" ref="Q20" si="65">(Q19/P19-1)*100</f>
        <v>-6.339787606094605</v>
      </c>
      <c r="R20" s="13">
        <f t="shared" ref="R20" si="66">(R19/Q19-1)*100</f>
        <v>11.224883241630401</v>
      </c>
      <c r="S20" s="13">
        <f t="shared" ref="S20" si="67">(S19/R19-1)*100</f>
        <v>7.4180108701376479</v>
      </c>
    </row>
    <row r="21" spans="1:20" x14ac:dyDescent="0.15">
      <c r="A21" s="2" t="s">
        <v>26</v>
      </c>
      <c r="B21" s="2">
        <v>2168.4</v>
      </c>
      <c r="C21" s="2">
        <v>2350.1</v>
      </c>
      <c r="D21" s="2">
        <v>2427.88</v>
      </c>
      <c r="E21" s="2">
        <v>2534.48</v>
      </c>
      <c r="F21" s="2">
        <v>2709.42</v>
      </c>
      <c r="G21" s="2">
        <v>2959.32</v>
      </c>
      <c r="H21" s="2">
        <v>3195.9</v>
      </c>
      <c r="I21" s="2">
        <v>3565.2379000000001</v>
      </c>
      <c r="J21" s="2">
        <v>3997.15</v>
      </c>
      <c r="K21" s="2">
        <v>4328.8197999999993</v>
      </c>
      <c r="L21" s="2">
        <v>4517.9582</v>
      </c>
      <c r="M21" s="2">
        <v>4722.45</v>
      </c>
      <c r="N21" s="2">
        <v>5285.09</v>
      </c>
      <c r="O21" s="2">
        <v>5575.84</v>
      </c>
      <c r="P21" s="2">
        <v>5872.6872000000003</v>
      </c>
      <c r="Q21" s="2">
        <v>6026.8654000000006</v>
      </c>
      <c r="R21" s="2">
        <v>6032.7286999999997</v>
      </c>
      <c r="S21" s="2">
        <v>6069.6163999999999</v>
      </c>
    </row>
    <row r="22" spans="1:20" x14ac:dyDescent="0.15">
      <c r="A22" s="2" t="s">
        <v>46</v>
      </c>
      <c r="B22" s="4">
        <f>B19/B21</f>
        <v>0.7188249400479616</v>
      </c>
      <c r="C22" s="4">
        <f t="shared" ref="C22" si="68">C19/C21</f>
        <v>0.72618186460150635</v>
      </c>
      <c r="D22" s="4">
        <f t="shared" ref="D22" si="69">D19/D21</f>
        <v>0.79236181359869517</v>
      </c>
      <c r="E22" s="4">
        <f t="shared" ref="E22" si="70">E19/E21</f>
        <v>0.75384406268741511</v>
      </c>
      <c r="F22" s="4">
        <f t="shared" ref="F22" si="71">F19/F21</f>
        <v>0.74635331546973149</v>
      </c>
      <c r="G22" s="4">
        <f t="shared" ref="G22" si="72">G19/G21</f>
        <v>0.79056935377046078</v>
      </c>
      <c r="H22" s="4">
        <f t="shared" ref="H22" si="73">H19/H21</f>
        <v>0.7977456741449982</v>
      </c>
      <c r="I22" s="4">
        <f t="shared" ref="I22" si="74">I19/I21</f>
        <v>0.75305664735584676</v>
      </c>
      <c r="J22" s="4">
        <f t="shared" ref="J22" si="75">J19/J21</f>
        <v>0.71866702525549453</v>
      </c>
      <c r="K22" s="4">
        <f t="shared" ref="K22" si="76">K19/K21</f>
        <v>0.69464203615036146</v>
      </c>
      <c r="L22" s="4">
        <f t="shared" ref="L22" si="77">L19/L21</f>
        <v>0.70722181537668949</v>
      </c>
      <c r="M22" s="4">
        <f t="shared" ref="M22" si="78">M19/M21</f>
        <v>0.70381566771485149</v>
      </c>
      <c r="N22" s="4">
        <f t="shared" ref="N22" si="79">N19/N21</f>
        <v>0.66250949368884915</v>
      </c>
      <c r="O22" s="4">
        <f t="shared" ref="O22" si="80">O19/O21</f>
        <v>0.67758782533214734</v>
      </c>
      <c r="P22" s="4">
        <f t="shared" ref="P22" si="81">P19/P21</f>
        <v>0.67884262591067324</v>
      </c>
      <c r="Q22" s="4">
        <f t="shared" ref="Q22" si="82">Q19/Q21</f>
        <v>0.61954038329775862</v>
      </c>
      <c r="R22" s="4">
        <f t="shared" ref="R22" si="83">R19/R21</f>
        <v>0.68841333773222713</v>
      </c>
      <c r="S22" s="4">
        <f t="shared" ref="S22" si="84">S19/S21</f>
        <v>0.73498577274175037</v>
      </c>
    </row>
    <row r="24" spans="1:20" x14ac:dyDescent="0.15">
      <c r="A24" s="3" t="s">
        <v>27</v>
      </c>
      <c r="B24" s="3">
        <v>1102.2</v>
      </c>
      <c r="C24" s="3">
        <v>1121.9000000000001</v>
      </c>
      <c r="D24" s="3">
        <v>1224.8622</v>
      </c>
      <c r="E24" s="3">
        <v>1197.5989999999999</v>
      </c>
      <c r="F24" s="3">
        <v>1262.3507</v>
      </c>
      <c r="G24" s="3">
        <v>1377.3081</v>
      </c>
      <c r="H24" s="3">
        <v>1441.3288</v>
      </c>
      <c r="I24" s="3">
        <v>1493.0871</v>
      </c>
      <c r="J24" s="3">
        <v>1552.7053000000001</v>
      </c>
      <c r="K24" s="3">
        <v>1564.1268</v>
      </c>
      <c r="L24" s="3">
        <v>1577.528</v>
      </c>
      <c r="M24" s="3">
        <v>1641.9222000000002</v>
      </c>
      <c r="N24" s="3">
        <v>1675.1967</v>
      </c>
      <c r="O24" s="3">
        <v>1726.3126999999999</v>
      </c>
      <c r="P24" s="3">
        <v>1792.6118999999999</v>
      </c>
      <c r="Q24" s="3">
        <v>1742.5569</v>
      </c>
      <c r="R24" s="3">
        <v>1848.6219000000001</v>
      </c>
      <c r="S24" s="3">
        <v>1896.8309000000002</v>
      </c>
      <c r="T24" s="38">
        <f>S24/S29*100</f>
        <v>29.834177022188069</v>
      </c>
    </row>
    <row r="25" spans="1:20" x14ac:dyDescent="0.15">
      <c r="A25" s="3" t="s">
        <v>51</v>
      </c>
      <c r="B25" s="3"/>
      <c r="C25" s="13">
        <f>(C24/B24-1)*100</f>
        <v>1.7873344220649567</v>
      </c>
      <c r="D25" s="13">
        <f t="shared" ref="D25" si="85">(D24/C24-1)*100</f>
        <v>9.1774846242980601</v>
      </c>
      <c r="E25" s="13">
        <f t="shared" ref="E25" si="86">(E24/D24-1)*100</f>
        <v>-2.2258177287208358</v>
      </c>
      <c r="F25" s="13">
        <f t="shared" ref="F25" si="87">(F24/E24-1)*100</f>
        <v>5.4067930918445972</v>
      </c>
      <c r="G25" s="13">
        <f t="shared" ref="G25" si="88">(G24/F24-1)*100</f>
        <v>9.1066135583400154</v>
      </c>
      <c r="H25" s="13">
        <f t="shared" ref="H25" si="89">(H24/G24-1)*100</f>
        <v>4.6482482750228593</v>
      </c>
      <c r="I25" s="13">
        <f t="shared" ref="I25" si="90">(I24/H24-1)*100</f>
        <v>3.5910126821860455</v>
      </c>
      <c r="J25" s="13">
        <f t="shared" ref="J25" si="91">(J24/I24-1)*100</f>
        <v>3.9929485694438105</v>
      </c>
      <c r="K25" s="13">
        <f t="shared" ref="K25" si="92">(K24/J24-1)*100</f>
        <v>0.73558710722503307</v>
      </c>
      <c r="L25" s="13">
        <f t="shared" ref="L25" si="93">(L24/K24-1)*100</f>
        <v>0.85678475683685917</v>
      </c>
      <c r="M25" s="13">
        <f t="shared" ref="M25" si="94">(M24/L24-1)*100</f>
        <v>4.0819687511093328</v>
      </c>
      <c r="N25" s="13">
        <f t="shared" ref="N25" si="95">(N24/M24-1)*100</f>
        <v>2.0265576529752583</v>
      </c>
      <c r="O25" s="13">
        <f t="shared" ref="O25" si="96">(O24/N24-1)*100</f>
        <v>3.0513431646564282</v>
      </c>
      <c r="P25" s="13">
        <f t="shared" ref="P25" si="97">(P24/O24-1)*100</f>
        <v>3.8405093121309797</v>
      </c>
      <c r="Q25" s="13">
        <f t="shared" ref="Q25" si="98">(Q24/P24-1)*100</f>
        <v>-2.7922943053094618</v>
      </c>
      <c r="R25" s="13">
        <f t="shared" ref="R25" si="99">(R24/Q24-1)*100</f>
        <v>6.0867452879157069</v>
      </c>
      <c r="S25" s="13">
        <f t="shared" ref="S25" si="100">(S24/R24-1)*100</f>
        <v>2.6078345171611339</v>
      </c>
    </row>
    <row r="26" spans="1:20" x14ac:dyDescent="0.15">
      <c r="A26" s="2" t="s">
        <v>28</v>
      </c>
      <c r="B26" s="2">
        <v>1473.58</v>
      </c>
      <c r="C26" s="2">
        <v>1578.95</v>
      </c>
      <c r="D26" s="2">
        <v>1706.78</v>
      </c>
      <c r="E26" s="2">
        <v>1722.2</v>
      </c>
      <c r="F26" s="2">
        <v>1728.6041</v>
      </c>
      <c r="G26" s="2">
        <v>1818.9</v>
      </c>
      <c r="H26" s="2">
        <v>1772.1</v>
      </c>
      <c r="I26" s="2">
        <v>1881.6</v>
      </c>
      <c r="J26" s="2">
        <v>2004.4689999999998</v>
      </c>
      <c r="K26" s="2">
        <v>2135.2400000000002</v>
      </c>
      <c r="L26" s="2">
        <v>2197.7400000000002</v>
      </c>
      <c r="M26" s="2">
        <v>2252.3951000000002</v>
      </c>
      <c r="N26" s="2">
        <v>2345.8900000000003</v>
      </c>
      <c r="O26" s="2">
        <v>2389.3078</v>
      </c>
      <c r="P26" s="2">
        <v>2469.0427</v>
      </c>
      <c r="Q26" s="2">
        <v>2507.2383</v>
      </c>
      <c r="R26" s="2">
        <v>2503.576</v>
      </c>
      <c r="S26" s="2">
        <v>2662.6777999999999</v>
      </c>
    </row>
    <row r="27" spans="1:20" x14ac:dyDescent="0.15">
      <c r="A27" s="2" t="s">
        <v>47</v>
      </c>
      <c r="B27" s="4">
        <f>B24/B26</f>
        <v>0.7479743210412737</v>
      </c>
      <c r="C27" s="4">
        <f t="shared" ref="C27" si="101">C24/C26</f>
        <v>0.71053548244086262</v>
      </c>
      <c r="D27" s="4">
        <f t="shared" ref="D27" si="102">D24/D26</f>
        <v>0.71764503919661593</v>
      </c>
      <c r="E27" s="4">
        <f t="shared" ref="E27" si="103">E24/E26</f>
        <v>0.69538903727790036</v>
      </c>
      <c r="F27" s="4">
        <f t="shared" ref="F27" si="104">F24/F26</f>
        <v>0.73027172618646452</v>
      </c>
      <c r="G27" s="4">
        <f t="shared" ref="G27" si="105">G24/G26</f>
        <v>0.75722035296058054</v>
      </c>
      <c r="H27" s="4">
        <f t="shared" ref="H27" si="106">H24/H26</f>
        <v>0.81334507081993124</v>
      </c>
      <c r="I27" s="4">
        <f t="shared" ref="I27" si="107">I24/I26</f>
        <v>0.79351992984693875</v>
      </c>
      <c r="J27" s="4">
        <f t="shared" ref="J27" si="108">J24/J26</f>
        <v>0.77462175768245867</v>
      </c>
      <c r="K27" s="4">
        <f t="shared" ref="K27" si="109">K24/K26</f>
        <v>0.73252973904572782</v>
      </c>
      <c r="L27" s="4">
        <f t="shared" ref="L27" si="110">L24/L26</f>
        <v>0.71779555361416725</v>
      </c>
      <c r="M27" s="4">
        <f t="shared" ref="M27" si="111">M24/M26</f>
        <v>0.72896722249129386</v>
      </c>
      <c r="N27" s="4">
        <f t="shared" ref="N27" si="112">N24/N26</f>
        <v>0.71409857239683006</v>
      </c>
      <c r="O27" s="4">
        <f t="shared" ref="O27" si="113">O24/O26</f>
        <v>0.72251582655026692</v>
      </c>
      <c r="P27" s="4">
        <f t="shared" ref="P27" si="114">P24/P26</f>
        <v>0.72603519574610831</v>
      </c>
      <c r="Q27" s="4">
        <f t="shared" ref="Q27" si="115">Q24/Q26</f>
        <v>0.69501048225053041</v>
      </c>
      <c r="R27" s="4">
        <f t="shared" ref="R27" si="116">R24/R26</f>
        <v>0.73839256327748792</v>
      </c>
      <c r="S27" s="4">
        <f t="shared" ref="S27" si="117">S24/S26</f>
        <v>0.71237717909391829</v>
      </c>
    </row>
    <row r="28" spans="1:20" x14ac:dyDescent="0.15">
      <c r="B28" s="38">
        <f>B29/B14*100</f>
        <v>68.332550685218138</v>
      </c>
      <c r="C28" s="38">
        <f t="shared" ref="C28:S28" si="118">C29/C14*100</f>
        <v>67.836161938600895</v>
      </c>
      <c r="D28" s="38">
        <f t="shared" si="118"/>
        <v>68.575489768751311</v>
      </c>
      <c r="E28" s="38">
        <f t="shared" si="118"/>
        <v>65.86545383205474</v>
      </c>
      <c r="F28" s="38">
        <f t="shared" si="118"/>
        <v>67.809398448842359</v>
      </c>
      <c r="G28" s="38">
        <f t="shared" si="118"/>
        <v>67.854638079130638</v>
      </c>
      <c r="H28" s="38">
        <f t="shared" si="118"/>
        <v>68.742348648621814</v>
      </c>
      <c r="I28" s="38">
        <f t="shared" si="118"/>
        <v>68.404140648580665</v>
      </c>
      <c r="J28" s="38">
        <f t="shared" si="118"/>
        <v>68.96988477124691</v>
      </c>
      <c r="K28" s="38">
        <f t="shared" si="118"/>
        <v>68.800112582103665</v>
      </c>
      <c r="L28" s="38">
        <f t="shared" si="118"/>
        <v>68.505592424813884</v>
      </c>
      <c r="M28" s="38">
        <f t="shared" si="118"/>
        <v>68.262803855616795</v>
      </c>
      <c r="N28" s="38">
        <f t="shared" si="118"/>
        <v>67.820234406968098</v>
      </c>
      <c r="O28" s="38">
        <f t="shared" si="118"/>
        <v>66.546551391110427</v>
      </c>
      <c r="P28" s="38">
        <f t="shared" si="118"/>
        <v>66.767986699182387</v>
      </c>
      <c r="Q28" s="38">
        <f t="shared" si="118"/>
        <v>65.172706124037788</v>
      </c>
      <c r="R28" s="38">
        <f t="shared" si="118"/>
        <v>66.06241578507975</v>
      </c>
      <c r="S28" s="38">
        <f t="shared" si="118"/>
        <v>66.558652708726825</v>
      </c>
    </row>
    <row r="29" spans="1:20" x14ac:dyDescent="0.15">
      <c r="A29" s="11" t="s">
        <v>43</v>
      </c>
      <c r="B29" s="12">
        <f>B19+B24</f>
        <v>2660.9</v>
      </c>
      <c r="C29" s="12">
        <f t="shared" ref="C29:S29" si="119">C19+C24</f>
        <v>2828.5</v>
      </c>
      <c r="D29" s="12">
        <f t="shared" si="119"/>
        <v>3148.6216000000004</v>
      </c>
      <c r="E29" s="12">
        <f t="shared" si="119"/>
        <v>3108.2016999999996</v>
      </c>
      <c r="F29" s="12">
        <f t="shared" si="119"/>
        <v>3284.5353</v>
      </c>
      <c r="G29" s="12">
        <f t="shared" si="119"/>
        <v>3716.8558000000003</v>
      </c>
      <c r="H29" s="12">
        <f t="shared" si="119"/>
        <v>3990.8441999999995</v>
      </c>
      <c r="I29" s="12">
        <f t="shared" si="119"/>
        <v>4177.9132</v>
      </c>
      <c r="J29" s="12">
        <f t="shared" si="119"/>
        <v>4425.3252000000002</v>
      </c>
      <c r="K29" s="12">
        <f t="shared" si="119"/>
        <v>4571.107</v>
      </c>
      <c r="L29" s="12">
        <f t="shared" si="119"/>
        <v>4772.7266</v>
      </c>
      <c r="M29" s="12">
        <f t="shared" si="119"/>
        <v>4965.6565000000001</v>
      </c>
      <c r="N29" s="12">
        <f t="shared" si="119"/>
        <v>5176.6189999999997</v>
      </c>
      <c r="O29" s="12">
        <f t="shared" si="119"/>
        <v>5504.4340000000002</v>
      </c>
      <c r="P29" s="12">
        <f t="shared" si="119"/>
        <v>5779.2422999999999</v>
      </c>
      <c r="Q29" s="12">
        <f t="shared" si="119"/>
        <v>5476.4434000000001</v>
      </c>
      <c r="R29" s="12">
        <f t="shared" si="119"/>
        <v>6001.6327999999994</v>
      </c>
      <c r="S29" s="12">
        <f t="shared" si="119"/>
        <v>6357.9126000000006</v>
      </c>
    </row>
    <row r="30" spans="1:20" x14ac:dyDescent="0.15">
      <c r="A30" s="3" t="s">
        <v>51</v>
      </c>
      <c r="B30" s="12"/>
      <c r="C30" s="13">
        <f>(C29/B29-1)*100</f>
        <v>6.298620767409524</v>
      </c>
      <c r="D30" s="13">
        <f t="shared" ref="D30" si="120">(D29/C29-1)*100</f>
        <v>11.317716103942033</v>
      </c>
      <c r="E30" s="13">
        <f t="shared" ref="E30" si="121">(E29/D29-1)*100</f>
        <v>-1.2837331739069757</v>
      </c>
      <c r="F30" s="13">
        <f t="shared" ref="F30" si="122">(F29/E29-1)*100</f>
        <v>5.6731710815292491</v>
      </c>
      <c r="G30" s="13">
        <f t="shared" ref="G30" si="123">(G29/F29-1)*100</f>
        <v>13.162303355363548</v>
      </c>
      <c r="H30" s="13">
        <f t="shared" ref="H30" si="124">(H29/G29-1)*100</f>
        <v>7.3715100811820422</v>
      </c>
      <c r="I30" s="13">
        <f t="shared" ref="I30" si="125">(I29/H29-1)*100</f>
        <v>4.6874543486313147</v>
      </c>
      <c r="J30" s="13">
        <f t="shared" ref="J30" si="126">(J29/I29-1)*100</f>
        <v>5.9219037867995983</v>
      </c>
      <c r="K30" s="13">
        <f t="shared" ref="K30" si="127">(K29/J29-1)*100</f>
        <v>3.2942618544734126</v>
      </c>
      <c r="L30" s="13">
        <f t="shared" ref="L30" si="128">(L29/K29-1)*100</f>
        <v>4.4107390179227934</v>
      </c>
      <c r="M30" s="13">
        <f t="shared" ref="M30" si="129">(M29/L29-1)*100</f>
        <v>4.0423413316823975</v>
      </c>
      <c r="N30" s="13">
        <f t="shared" ref="N30" si="130">(N29/M29-1)*100</f>
        <v>4.2484311993791657</v>
      </c>
      <c r="O30" s="13">
        <f t="shared" ref="O30" si="131">(O29/N29-1)*100</f>
        <v>6.3326082139713247</v>
      </c>
      <c r="P30" s="13">
        <f t="shared" ref="P30" si="132">(P29/O29-1)*100</f>
        <v>4.99248969103816</v>
      </c>
      <c r="Q30" s="13">
        <f t="shared" ref="Q30" si="133">(Q29/P29-1)*100</f>
        <v>-5.2394221297833443</v>
      </c>
      <c r="R30" s="13">
        <f t="shared" ref="R30" si="134">(R29/Q29-1)*100</f>
        <v>9.5899722071445037</v>
      </c>
      <c r="S30" s="13">
        <f t="shared" ref="S30" si="135">(S29/R29-1)*100</f>
        <v>5.9363811794683752</v>
      </c>
    </row>
    <row r="31" spans="1:20" x14ac:dyDescent="0.15">
      <c r="A31" s="9" t="s">
        <v>42</v>
      </c>
      <c r="B31" s="10">
        <f>B21+B26</f>
        <v>3641.98</v>
      </c>
      <c r="C31" s="10">
        <f t="shared" ref="C31:S31" si="136">C21+C26</f>
        <v>3929.05</v>
      </c>
      <c r="D31" s="10">
        <f t="shared" si="136"/>
        <v>4134.66</v>
      </c>
      <c r="E31" s="10">
        <f t="shared" si="136"/>
        <v>4256.68</v>
      </c>
      <c r="F31" s="10">
        <f t="shared" si="136"/>
        <v>4438.0241000000005</v>
      </c>
      <c r="G31" s="10">
        <f t="shared" si="136"/>
        <v>4778.22</v>
      </c>
      <c r="H31" s="10">
        <f t="shared" si="136"/>
        <v>4968</v>
      </c>
      <c r="I31" s="10">
        <f t="shared" si="136"/>
        <v>5446.8379000000004</v>
      </c>
      <c r="J31" s="10">
        <f t="shared" si="136"/>
        <v>6001.6189999999997</v>
      </c>
      <c r="K31" s="10">
        <f t="shared" si="136"/>
        <v>6464.0597999999991</v>
      </c>
      <c r="L31" s="10">
        <f t="shared" si="136"/>
        <v>6715.6982000000007</v>
      </c>
      <c r="M31" s="10">
        <f t="shared" si="136"/>
        <v>6974.8451000000005</v>
      </c>
      <c r="N31" s="10">
        <f t="shared" si="136"/>
        <v>7630.9800000000005</v>
      </c>
      <c r="O31" s="10">
        <f t="shared" si="136"/>
        <v>7965.1478000000006</v>
      </c>
      <c r="P31" s="10">
        <f t="shared" si="136"/>
        <v>8341.7299000000003</v>
      </c>
      <c r="Q31" s="10">
        <f t="shared" si="136"/>
        <v>8534.1036999999997</v>
      </c>
      <c r="R31" s="10">
        <f t="shared" si="136"/>
        <v>8536.3047000000006</v>
      </c>
      <c r="S31" s="10">
        <f t="shared" si="136"/>
        <v>8732.2942000000003</v>
      </c>
    </row>
    <row r="32" spans="1:20" x14ac:dyDescent="0.15">
      <c r="A32" s="9" t="s">
        <v>48</v>
      </c>
      <c r="B32" s="4">
        <f>B29/B31</f>
        <v>0.73061905886358525</v>
      </c>
      <c r="C32" s="4">
        <f t="shared" ref="C32" si="137">C29/C31</f>
        <v>0.71989412198877589</v>
      </c>
      <c r="D32" s="4">
        <f t="shared" ref="D32" si="138">D29/D31</f>
        <v>0.76151886733129215</v>
      </c>
      <c r="E32" s="4">
        <f t="shared" ref="E32" si="139">E29/E31</f>
        <v>0.73019388349605785</v>
      </c>
      <c r="F32" s="4">
        <f t="shared" ref="F32" si="140">F29/F31</f>
        <v>0.74008955922524167</v>
      </c>
      <c r="G32" s="4">
        <f t="shared" ref="G32" si="141">G29/G31</f>
        <v>0.77787456416824674</v>
      </c>
      <c r="H32" s="4">
        <f t="shared" ref="H32" si="142">H29/H31</f>
        <v>0.8033100241545893</v>
      </c>
      <c r="I32" s="4">
        <f t="shared" ref="I32" si="143">I29/I31</f>
        <v>0.76703461287144226</v>
      </c>
      <c r="J32" s="4">
        <f t="shared" ref="J32" si="144">J29/J31</f>
        <v>0.73735523697855532</v>
      </c>
      <c r="K32" s="4">
        <f t="shared" ref="K32" si="145">K29/K31</f>
        <v>0.70715728836543257</v>
      </c>
      <c r="L32" s="4">
        <f t="shared" ref="L32" si="146">L29/L31</f>
        <v>0.71068211492886912</v>
      </c>
      <c r="M32" s="4">
        <f t="shared" ref="M32" si="147">M29/M31</f>
        <v>0.71193788948804038</v>
      </c>
      <c r="N32" s="4">
        <f t="shared" ref="N32" si="148">N29/N31</f>
        <v>0.67836883336085263</v>
      </c>
      <c r="O32" s="4">
        <f t="shared" ref="O32" si="149">O29/O31</f>
        <v>0.69106489147633887</v>
      </c>
      <c r="P32" s="4">
        <f t="shared" ref="P32" si="150">P29/P31</f>
        <v>0.69281100794212958</v>
      </c>
      <c r="Q32" s="4">
        <f t="shared" ref="Q32" si="151">Q29/Q31</f>
        <v>0.64171277881237843</v>
      </c>
      <c r="R32" s="4">
        <f t="shared" ref="R32" si="152">R29/R31</f>
        <v>0.70307152930002592</v>
      </c>
      <c r="S32" s="4">
        <f t="shared" ref="S32" si="153">S29/S31</f>
        <v>0.72809189136115005</v>
      </c>
    </row>
    <row r="33" spans="1:19" x14ac:dyDescent="0.15">
      <c r="B33" s="39">
        <f t="shared" ref="B33:R33" si="154">B34/B14*100</f>
        <v>30.646798447043981</v>
      </c>
      <c r="C33" s="39">
        <f t="shared" si="154"/>
        <v>30.412952785695524</v>
      </c>
      <c r="D33" s="39">
        <f t="shared" si="154"/>
        <v>29.721440500542322</v>
      </c>
      <c r="E33" s="39">
        <f t="shared" si="154"/>
        <v>29.60053795954013</v>
      </c>
      <c r="F33" s="39">
        <f t="shared" si="154"/>
        <v>28.478805140427742</v>
      </c>
      <c r="G33" s="39">
        <f t="shared" si="154"/>
        <v>28.571664333650819</v>
      </c>
      <c r="H33" s="39">
        <f t="shared" si="154"/>
        <v>28.470880010825571</v>
      </c>
      <c r="I33" s="39">
        <f t="shared" si="154"/>
        <v>29.1351190765151</v>
      </c>
      <c r="J33" s="39">
        <f t="shared" si="154"/>
        <v>28.697888782022435</v>
      </c>
      <c r="K33" s="39">
        <f t="shared" si="154"/>
        <v>29.200530099156541</v>
      </c>
      <c r="L33" s="39">
        <f t="shared" si="154"/>
        <v>29.511527146024001</v>
      </c>
      <c r="M33" s="39">
        <f t="shared" si="154"/>
        <v>29.947455587788411</v>
      </c>
      <c r="N33" s="39">
        <f t="shared" si="154"/>
        <v>29.693772576501637</v>
      </c>
      <c r="O33" s="39">
        <f t="shared" si="154"/>
        <v>29.228392521787409</v>
      </c>
      <c r="P33" s="39">
        <f t="shared" si="154"/>
        <v>28.802846121724173</v>
      </c>
      <c r="Q33" s="39">
        <f t="shared" si="154"/>
        <v>29.698643361924372</v>
      </c>
      <c r="R33" s="39">
        <f t="shared" si="154"/>
        <v>29.262388363427071</v>
      </c>
      <c r="S33" s="39">
        <f>S34/S14*100</f>
        <v>28.645038464217222</v>
      </c>
    </row>
    <row r="34" spans="1:19" x14ac:dyDescent="0.15">
      <c r="A34" s="3" t="s">
        <v>29</v>
      </c>
      <c r="B34" s="3">
        <v>1193.4000000000001</v>
      </c>
      <c r="C34" s="3">
        <v>1268.0999999999999</v>
      </c>
      <c r="D34" s="3">
        <v>1364.6504</v>
      </c>
      <c r="E34" s="3">
        <v>1396.8543</v>
      </c>
      <c r="F34" s="3">
        <v>1379.4495000000002</v>
      </c>
      <c r="G34" s="3">
        <v>1565.0626</v>
      </c>
      <c r="H34" s="3">
        <v>1652.8798999999999</v>
      </c>
      <c r="I34" s="3">
        <v>1779.4829000000002</v>
      </c>
      <c r="J34" s="3">
        <v>1841.3470000000002</v>
      </c>
      <c r="K34" s="3">
        <v>1940.0949000000001</v>
      </c>
      <c r="L34" s="3">
        <v>2056.0430999999999</v>
      </c>
      <c r="M34" s="3">
        <v>2178.4744999999998</v>
      </c>
      <c r="N34" s="3">
        <v>2266.4821000000002</v>
      </c>
      <c r="O34" s="3">
        <v>2417.6423</v>
      </c>
      <c r="P34" s="3">
        <v>2493.0904</v>
      </c>
      <c r="Q34" s="3">
        <v>2495.5682999999999</v>
      </c>
      <c r="R34" s="3">
        <v>2658.4270000000001</v>
      </c>
      <c r="S34" s="3">
        <v>2736.2730999999999</v>
      </c>
    </row>
    <row r="35" spans="1:19" x14ac:dyDescent="0.15">
      <c r="A35" s="3" t="s">
        <v>51</v>
      </c>
      <c r="B35" s="3"/>
      <c r="C35" s="13">
        <f>(C34/B34-1)*100</f>
        <v>6.2594268476621195</v>
      </c>
      <c r="D35" s="13">
        <f t="shared" ref="D35" si="155">(D34/C34-1)*100</f>
        <v>7.6137844018610679</v>
      </c>
      <c r="E35" s="13">
        <f t="shared" ref="E35" si="156">(E34/D34-1)*100</f>
        <v>2.3598644751798625</v>
      </c>
      <c r="F35" s="13">
        <f t="shared" ref="F35" si="157">(F34/E34-1)*100</f>
        <v>-1.2459996722635869</v>
      </c>
      <c r="G35" s="13">
        <f t="shared" ref="G35" si="158">(G34/F34-1)*100</f>
        <v>13.455592248936977</v>
      </c>
      <c r="H35" s="13">
        <f t="shared" ref="H35" si="159">(H34/G34-1)*100</f>
        <v>5.6111046292972588</v>
      </c>
      <c r="I35" s="13">
        <f t="shared" ref="I35" si="160">(I34/H34-1)*100</f>
        <v>7.659540175907531</v>
      </c>
      <c r="J35" s="13">
        <f t="shared" ref="J35" si="161">(J34/I34-1)*100</f>
        <v>3.4765211848902799</v>
      </c>
      <c r="K35" s="13">
        <f t="shared" ref="K35" si="162">(K34/J34-1)*100</f>
        <v>5.3628077706157518</v>
      </c>
      <c r="L35" s="13">
        <f t="shared" ref="L35" si="163">(L34/K34-1)*100</f>
        <v>5.9764189885762597</v>
      </c>
      <c r="M35" s="13">
        <f t="shared" ref="M35" si="164">(M34/L34-1)*100</f>
        <v>5.9547098015600985</v>
      </c>
      <c r="N35" s="13">
        <f t="shared" ref="N35" si="165">(N34/M34-1)*100</f>
        <v>4.0398728559824848</v>
      </c>
      <c r="O35" s="13">
        <f t="shared" ref="O35" si="166">(O34/N34-1)*100</f>
        <v>6.6693754166423647</v>
      </c>
      <c r="P35" s="13">
        <f t="shared" ref="P35" si="167">(P34/O34-1)*100</f>
        <v>3.1207304736519559</v>
      </c>
      <c r="Q35" s="13">
        <f t="shared" ref="Q35" si="168">(Q34/P34-1)*100</f>
        <v>9.9390699992252252E-2</v>
      </c>
      <c r="R35" s="13">
        <f t="shared" ref="R35" si="169">(R34/Q34-1)*100</f>
        <v>6.5259163614155735</v>
      </c>
      <c r="S35" s="13">
        <f t="shared" ref="S35" si="170">(S34/R34-1)*100</f>
        <v>2.9282767591511716</v>
      </c>
    </row>
    <row r="36" spans="1:19" x14ac:dyDescent="0.15">
      <c r="A36" s="2" t="s">
        <v>30</v>
      </c>
      <c r="B36" s="2">
        <v>1444.1536000000001</v>
      </c>
      <c r="C36" s="2">
        <v>1605.6152999999999</v>
      </c>
      <c r="D36" s="2">
        <v>1722.0328000000002</v>
      </c>
      <c r="E36" s="2">
        <v>1802.0677000000001</v>
      </c>
      <c r="F36" s="2">
        <v>1831.9394</v>
      </c>
      <c r="G36" s="2">
        <v>1877.0590999999999</v>
      </c>
      <c r="H36" s="2">
        <v>2046.1863000000001</v>
      </c>
      <c r="I36" s="2">
        <v>2172.6693</v>
      </c>
      <c r="J36" s="2">
        <v>2320.1300999999999</v>
      </c>
      <c r="K36" s="2">
        <v>2527.0456999999997</v>
      </c>
      <c r="L36" s="2">
        <v>2730.8419000000004</v>
      </c>
      <c r="M36" s="2">
        <v>2760.3467000000001</v>
      </c>
      <c r="N36" s="2">
        <v>2881.7287000000001</v>
      </c>
      <c r="O36" s="2">
        <v>3097.7766999999999</v>
      </c>
      <c r="P36" s="2">
        <v>3161.0369000000001</v>
      </c>
      <c r="Q36" s="2">
        <v>3330.4843999999998</v>
      </c>
      <c r="R36" s="2">
        <v>3276.1312000000003</v>
      </c>
      <c r="S36" s="2">
        <v>3468.9777999999997</v>
      </c>
    </row>
    <row r="37" spans="1:19" x14ac:dyDescent="0.15">
      <c r="A37" s="2" t="s">
        <v>49</v>
      </c>
      <c r="B37" s="4">
        <f>B34/B36</f>
        <v>0.82636639205137186</v>
      </c>
      <c r="C37" s="4">
        <f t="shared" ref="C37" si="171">C34/C36</f>
        <v>0.78979068024575994</v>
      </c>
      <c r="D37" s="4">
        <f t="shared" ref="D37" si="172">D34/D36</f>
        <v>0.79246481251692757</v>
      </c>
      <c r="E37" s="4">
        <f t="shared" ref="E37" si="173">E34/E36</f>
        <v>0.77513974641463246</v>
      </c>
      <c r="F37" s="4">
        <f t="shared" ref="F37" si="174">F34/F36</f>
        <v>0.75299952607602638</v>
      </c>
      <c r="G37" s="4">
        <f t="shared" ref="G37" si="175">G34/G36</f>
        <v>0.8337844024197214</v>
      </c>
      <c r="H37" s="4">
        <f t="shared" ref="H37" si="176">H34/H36</f>
        <v>0.80778563515941826</v>
      </c>
      <c r="I37" s="4">
        <f t="shared" ref="I37" si="177">I34/I36</f>
        <v>0.81903071949329798</v>
      </c>
      <c r="J37" s="4">
        <f t="shared" ref="J37" si="178">J34/J36</f>
        <v>0.79363954633406131</v>
      </c>
      <c r="K37" s="4">
        <f t="shared" ref="K37" si="179">K34/K36</f>
        <v>0.76773241576121887</v>
      </c>
      <c r="L37" s="4">
        <f t="shared" ref="L37" si="180">L34/L36</f>
        <v>0.75289715600159779</v>
      </c>
      <c r="M37" s="4">
        <f t="shared" ref="M37" si="181">M34/M36</f>
        <v>0.78920321856671116</v>
      </c>
      <c r="N37" s="4">
        <f t="shared" ref="N37" si="182">N34/N36</f>
        <v>0.78650085970965977</v>
      </c>
      <c r="O37" s="4">
        <f t="shared" ref="O37" si="183">O34/O36</f>
        <v>0.78044434255057826</v>
      </c>
      <c r="P37" s="4">
        <f t="shared" ref="P37" si="184">P34/P36</f>
        <v>0.78869386181477352</v>
      </c>
      <c r="Q37" s="4">
        <f t="shared" ref="Q37" si="185">Q34/Q36</f>
        <v>0.7493109110494558</v>
      </c>
      <c r="R37" s="4">
        <f t="shared" ref="R37" si="186">R34/R36</f>
        <v>0.81145315547802233</v>
      </c>
      <c r="S37" s="4">
        <f t="shared" ref="S37" si="187">S34/S36</f>
        <v>0.78878368722913139</v>
      </c>
    </row>
    <row r="38" spans="1:19" x14ac:dyDescent="0.15">
      <c r="B38" s="38">
        <f t="shared" ref="B38:R38" si="188">B39/B14*100</f>
        <v>4.500205262158528</v>
      </c>
      <c r="C38" s="38">
        <f t="shared" si="188"/>
        <v>4.4872356014538539</v>
      </c>
      <c r="D38" s="38">
        <f t="shared" si="188"/>
        <v>4.6363625889663744</v>
      </c>
      <c r="E38" s="38">
        <f t="shared" si="188"/>
        <v>4.8168637508077419</v>
      </c>
      <c r="F38" s="38">
        <f t="shared" si="188"/>
        <v>4.9084124639209668</v>
      </c>
      <c r="G38" s="38">
        <f t="shared" si="188"/>
        <v>4.8191039630891508</v>
      </c>
      <c r="H38" s="38">
        <f t="shared" si="188"/>
        <v>4.8603616315974572</v>
      </c>
      <c r="I38" s="38">
        <f t="shared" si="188"/>
        <v>4.819661376096251</v>
      </c>
      <c r="J38" s="38">
        <f t="shared" si="188"/>
        <v>5.0448799647498612</v>
      </c>
      <c r="K38" s="38">
        <f t="shared" si="188"/>
        <v>5.3082567233189453</v>
      </c>
      <c r="L38" s="38">
        <f t="shared" si="188"/>
        <v>5.6423995853659941</v>
      </c>
      <c r="M38" s="38">
        <f t="shared" si="188"/>
        <v>5.8472373200390821</v>
      </c>
      <c r="N38" s="38">
        <f t="shared" si="188"/>
        <v>6.3221770553352572</v>
      </c>
      <c r="O38" s="38">
        <f t="shared" si="188"/>
        <v>6.1309772488824077</v>
      </c>
      <c r="P38" s="38">
        <f t="shared" si="188"/>
        <v>6.0671613421362327</v>
      </c>
      <c r="Q38" s="38">
        <f t="shared" si="188"/>
        <v>6.5705596236340567</v>
      </c>
      <c r="R38" s="38">
        <f t="shared" si="188"/>
        <v>6.4048458745052548</v>
      </c>
      <c r="S38" s="38">
        <f>S39/S14*100</f>
        <v>6.3431058614220808</v>
      </c>
    </row>
    <row r="39" spans="1:19" x14ac:dyDescent="0.15">
      <c r="A39" s="3" t="s">
        <v>31</v>
      </c>
      <c r="B39" s="3">
        <v>175.24</v>
      </c>
      <c r="C39" s="3">
        <v>187.1</v>
      </c>
      <c r="D39" s="3">
        <v>212.87710000000001</v>
      </c>
      <c r="E39" s="3">
        <v>227.30859999999998</v>
      </c>
      <c r="F39" s="3">
        <v>237.7525</v>
      </c>
      <c r="G39" s="3">
        <v>263.97480000000002</v>
      </c>
      <c r="H39" s="3">
        <v>282.16880000000003</v>
      </c>
      <c r="I39" s="3">
        <v>294.37</v>
      </c>
      <c r="J39" s="3">
        <v>323.69540000000001</v>
      </c>
      <c r="K39" s="3">
        <v>352.68270000000001</v>
      </c>
      <c r="L39" s="3">
        <v>393.10120000000001</v>
      </c>
      <c r="M39" s="3">
        <v>425.34690000000001</v>
      </c>
      <c r="N39" s="3">
        <v>482.5625</v>
      </c>
      <c r="O39" s="3">
        <v>507.12709999999998</v>
      </c>
      <c r="P39" s="3">
        <v>525.1558</v>
      </c>
      <c r="Q39" s="3">
        <v>552.12220000000002</v>
      </c>
      <c r="R39" s="3">
        <v>581.86689999999999</v>
      </c>
      <c r="S39" s="3">
        <v>605.91540000000009</v>
      </c>
    </row>
    <row r="40" spans="1:19" x14ac:dyDescent="0.15">
      <c r="A40" s="3" t="s">
        <v>51</v>
      </c>
      <c r="B40" s="3"/>
      <c r="C40" s="13">
        <f>(C39/B39-1)*100</f>
        <v>6.7678612188997844</v>
      </c>
      <c r="D40" s="13">
        <f t="shared" ref="D40" si="189">(D39/C39-1)*100</f>
        <v>13.777177979690025</v>
      </c>
      <c r="E40" s="13">
        <f t="shared" ref="E40" si="190">(E39/D39-1)*100</f>
        <v>6.7792637160126512</v>
      </c>
      <c r="F40" s="13">
        <f t="shared" ref="F40" si="191">(F39/E39-1)*100</f>
        <v>4.5945907897897431</v>
      </c>
      <c r="G40" s="13">
        <f t="shared" ref="G40" si="192">(G39/F39-1)*100</f>
        <v>11.029242594715093</v>
      </c>
      <c r="H40" s="13">
        <f t="shared" ref="H40" si="193">(H39/G39-1)*100</f>
        <v>6.8923245703756519</v>
      </c>
      <c r="I40" s="13">
        <f t="shared" ref="I40" si="194">(I39/H39-1)*100</f>
        <v>4.3240783530992699</v>
      </c>
      <c r="J40" s="13">
        <f t="shared" ref="J40" si="195">(J39/I39-1)*100</f>
        <v>9.9620885280429441</v>
      </c>
      <c r="K40" s="13">
        <f t="shared" ref="K40" si="196">(K39/J39-1)*100</f>
        <v>8.9551164458932639</v>
      </c>
      <c r="L40" s="13">
        <f t="shared" ref="L40" si="197">(L39/K39-1)*100</f>
        <v>11.460301284979391</v>
      </c>
      <c r="M40" s="13">
        <f t="shared" ref="M40" si="198">(M39/L39-1)*100</f>
        <v>8.2029004236059411</v>
      </c>
      <c r="N40" s="13">
        <f t="shared" ref="N40" si="199">(N39/M39-1)*100</f>
        <v>13.451514516739159</v>
      </c>
      <c r="O40" s="13">
        <f t="shared" ref="O40" si="200">(O39/N39-1)*100</f>
        <v>5.0904494236497788</v>
      </c>
      <c r="P40" s="13">
        <f t="shared" ref="P40" si="201">(P39/O39-1)*100</f>
        <v>3.5550653869611759</v>
      </c>
      <c r="Q40" s="13">
        <f t="shared" ref="Q40" si="202">(Q39/P39-1)*100</f>
        <v>5.1349332902731026</v>
      </c>
      <c r="R40" s="13">
        <f t="shared" ref="R40" si="203">(R39/Q39-1)*100</f>
        <v>5.3873399765486552</v>
      </c>
      <c r="S40" s="13">
        <f t="shared" ref="S40" si="204">(S39/R39-1)*100</f>
        <v>4.1329898641768503</v>
      </c>
    </row>
    <row r="41" spans="1:19" x14ac:dyDescent="0.15">
      <c r="A41" s="2" t="s">
        <v>32</v>
      </c>
      <c r="B41" s="2">
        <v>234.10999999999999</v>
      </c>
      <c r="C41" s="2">
        <v>256.15999999999997</v>
      </c>
      <c r="D41" s="2">
        <v>271.15999999999997</v>
      </c>
      <c r="E41" s="2">
        <v>283.44</v>
      </c>
      <c r="F41" s="2">
        <v>305.43</v>
      </c>
      <c r="G41" s="2">
        <v>326.83000000000004</v>
      </c>
      <c r="H41" s="2">
        <v>359.23</v>
      </c>
      <c r="I41" s="2">
        <v>429.07</v>
      </c>
      <c r="J41" s="2">
        <v>491.66999999999996</v>
      </c>
      <c r="K41" s="2">
        <v>556.02</v>
      </c>
      <c r="L41" s="2">
        <v>585.62</v>
      </c>
      <c r="M41" s="2">
        <v>634.03089999999997</v>
      </c>
      <c r="N41" s="2">
        <v>654.75</v>
      </c>
      <c r="O41" s="2">
        <v>669.02229999999997</v>
      </c>
      <c r="P41" s="2">
        <v>693.04099999999994</v>
      </c>
      <c r="Q41" s="2">
        <v>724.72320000000002</v>
      </c>
      <c r="R41" s="2">
        <v>802.51649999999995</v>
      </c>
      <c r="S41" s="2">
        <v>898.11540000000002</v>
      </c>
    </row>
    <row r="42" spans="1:19" x14ac:dyDescent="0.15">
      <c r="A42" s="2" t="s">
        <v>50</v>
      </c>
      <c r="B42" s="4">
        <f>B39/B41</f>
        <v>0.74853701251548421</v>
      </c>
      <c r="C42" s="4">
        <f t="shared" ref="C42" si="205">C39/C41</f>
        <v>0.73040287320424746</v>
      </c>
      <c r="D42" s="4">
        <f t="shared" ref="D42" si="206">D39/D41</f>
        <v>0.78506084968284418</v>
      </c>
      <c r="E42" s="4">
        <f t="shared" ref="E42" si="207">E39/E41</f>
        <v>0.80196373130115717</v>
      </c>
      <c r="F42" s="4">
        <f t="shared" ref="F42" si="208">F39/F41</f>
        <v>0.77841895033231834</v>
      </c>
      <c r="G42" s="4">
        <f t="shared" ref="G42" si="209">G39/G41</f>
        <v>0.80768228130832542</v>
      </c>
      <c r="H42" s="4">
        <f t="shared" ref="H42" si="210">H39/H41</f>
        <v>0.78548228154664146</v>
      </c>
      <c r="I42" s="4">
        <f t="shared" ref="I42" si="211">I39/I41</f>
        <v>0.68606521080476379</v>
      </c>
      <c r="J42" s="4">
        <f t="shared" ref="J42" si="212">J39/J41</f>
        <v>0.6583590619724613</v>
      </c>
      <c r="K42" s="4">
        <f t="shared" ref="K42" si="213">K39/K41</f>
        <v>0.63429858638178482</v>
      </c>
      <c r="L42" s="4">
        <f t="shared" ref="L42" si="214">L39/L41</f>
        <v>0.67125644615962565</v>
      </c>
      <c r="M42" s="4">
        <f t="shared" ref="M42" si="215">M39/M41</f>
        <v>0.67086146747737374</v>
      </c>
      <c r="N42" s="4">
        <f t="shared" ref="N42" si="216">N39/N41</f>
        <v>0.73701794578083235</v>
      </c>
      <c r="O42" s="4">
        <f t="shared" ref="O42" si="217">O39/O41</f>
        <v>0.75801225160955021</v>
      </c>
      <c r="P42" s="4">
        <f t="shared" ref="P42" si="218">P39/P41</f>
        <v>0.75775574605254237</v>
      </c>
      <c r="Q42" s="4">
        <f t="shared" ref="Q42" si="219">Q39/Q41</f>
        <v>0.76183872684081311</v>
      </c>
      <c r="R42" s="4">
        <f t="shared" ref="R42" si="220">R39/R41</f>
        <v>0.72505288053267447</v>
      </c>
      <c r="S42" s="4">
        <f t="shared" ref="S42" si="221">S39/S41</f>
        <v>0.67465205473595047</v>
      </c>
    </row>
    <row r="44" spans="1:19" x14ac:dyDescent="0.15">
      <c r="A44" s="3" t="s">
        <v>33</v>
      </c>
      <c r="B44" s="3">
        <v>1538.4</v>
      </c>
      <c r="C44" s="3">
        <v>1655.5</v>
      </c>
      <c r="D44" s="3">
        <v>1787.8842</v>
      </c>
      <c r="E44" s="3">
        <v>1831.1833999999999</v>
      </c>
      <c r="F44" s="3">
        <v>1813.3775000000001</v>
      </c>
      <c r="G44" s="3">
        <v>2146.2920999999997</v>
      </c>
      <c r="H44" s="3">
        <v>2223.643</v>
      </c>
      <c r="I44" s="3">
        <v>2300.5645</v>
      </c>
      <c r="J44" s="3">
        <v>2449.5333000000001</v>
      </c>
      <c r="K44" s="3">
        <v>2461.5601999999999</v>
      </c>
      <c r="L44" s="3">
        <v>2630.6869999999999</v>
      </c>
      <c r="M44" s="3">
        <v>2721.8985000000002</v>
      </c>
      <c r="N44" s="3">
        <v>2865.7665999999999</v>
      </c>
      <c r="O44" s="3">
        <v>3103.1253999999999</v>
      </c>
      <c r="P44" s="3">
        <v>3180.6655999999998</v>
      </c>
      <c r="Q44" s="3">
        <v>3029.4131000000002</v>
      </c>
      <c r="R44" s="3">
        <v>3338.7457999999997</v>
      </c>
      <c r="S44" s="3">
        <v>3632.8267000000001</v>
      </c>
    </row>
    <row r="45" spans="1:19" x14ac:dyDescent="0.15">
      <c r="A45" s="3" t="s">
        <v>51</v>
      </c>
      <c r="B45" s="3"/>
      <c r="C45" s="13">
        <f>(C44/B44-1)*100</f>
        <v>7.6118044721788847</v>
      </c>
      <c r="D45" s="13">
        <f t="shared" ref="D45" si="222">(D44/C44-1)*100</f>
        <v>7.9966294170945362</v>
      </c>
      <c r="E45" s="13">
        <f t="shared" ref="E45" si="223">(E44/D44-1)*100</f>
        <v>2.4218123299036831</v>
      </c>
      <c r="F45" s="13">
        <f t="shared" ref="F45" si="224">(F44/E44-1)*100</f>
        <v>-0.97237119995735588</v>
      </c>
      <c r="G45" s="13">
        <f t="shared" ref="G45" si="225">(G44/F44-1)*100</f>
        <v>18.35881387080185</v>
      </c>
      <c r="H45" s="13">
        <f t="shared" ref="H45" si="226">(H44/G44-1)*100</f>
        <v>3.6039316363322804</v>
      </c>
      <c r="I45" s="13">
        <f t="shared" ref="I45" si="227">(I44/H44-1)*100</f>
        <v>3.4592558247884098</v>
      </c>
      <c r="J45" s="13">
        <f t="shared" ref="J45" si="228">(J44/I44-1)*100</f>
        <v>6.4753150802770332</v>
      </c>
      <c r="K45" s="13">
        <f t="shared" ref="K45" si="229">(K44/J44-1)*100</f>
        <v>0.4909874056417074</v>
      </c>
      <c r="L45" s="13">
        <f t="shared" ref="L45" si="230">(L44/K44-1)*100</f>
        <v>6.8707155729931024</v>
      </c>
      <c r="M45" s="13">
        <f t="shared" ref="M45" si="231">(M44/L44-1)*100</f>
        <v>3.4672121768952513</v>
      </c>
      <c r="N45" s="13">
        <f t="shared" ref="N45" si="232">(N44/M44-1)*100</f>
        <v>5.2855791646896355</v>
      </c>
      <c r="O45" s="13">
        <f t="shared" ref="O45" si="233">(O44/N44-1)*100</f>
        <v>8.2825586703397356</v>
      </c>
      <c r="P45" s="13">
        <f t="shared" ref="P45" si="234">(P44/O44-1)*100</f>
        <v>2.4987775228161979</v>
      </c>
      <c r="Q45" s="13">
        <f t="shared" ref="Q45" si="235">(Q44/P44-1)*100</f>
        <v>-4.7553725861655955</v>
      </c>
      <c r="R45" s="13">
        <f t="shared" ref="R45" si="236">(R44/Q44-1)*100</f>
        <v>10.210977829335977</v>
      </c>
      <c r="S45" s="13">
        <f t="shared" ref="S45" si="237">(S44/R44-1)*100</f>
        <v>8.8081248952825533</v>
      </c>
    </row>
    <row r="46" spans="1:19" x14ac:dyDescent="0.15">
      <c r="A46" s="2" t="s">
        <v>34</v>
      </c>
      <c r="B46" s="2">
        <v>1889.1940999999999</v>
      </c>
      <c r="C46" s="2">
        <v>2036.1968000000002</v>
      </c>
      <c r="D46" s="2">
        <v>2146.8848000000003</v>
      </c>
      <c r="E46" s="2">
        <v>2299.2575999999999</v>
      </c>
      <c r="F46" s="2">
        <v>2446.0009</v>
      </c>
      <c r="G46" s="2">
        <v>2763.7737999999999</v>
      </c>
      <c r="H46" s="2">
        <v>2795.3951999999999</v>
      </c>
      <c r="I46" s="2">
        <v>2831.0131000000001</v>
      </c>
      <c r="J46" s="2">
        <v>2965.4669999999996</v>
      </c>
      <c r="K46" s="2">
        <v>3088.9612000000002</v>
      </c>
      <c r="L46" s="2">
        <v>3315.2174</v>
      </c>
      <c r="M46" s="2">
        <v>3489.1392999999998</v>
      </c>
      <c r="N46" s="2">
        <v>3595.2858999999999</v>
      </c>
      <c r="O46" s="2">
        <v>3814.1105000000002</v>
      </c>
      <c r="P46" s="2">
        <v>4070.1803999999997</v>
      </c>
      <c r="Q46" s="2">
        <v>4591.2970000000005</v>
      </c>
      <c r="R46" s="2">
        <v>5136.3105000000005</v>
      </c>
      <c r="S46" s="2">
        <v>5756.5934999999999</v>
      </c>
    </row>
    <row r="47" spans="1:19" x14ac:dyDescent="0.15">
      <c r="A47" s="4" t="s">
        <v>35</v>
      </c>
      <c r="B47" s="4">
        <f>B44/B46</f>
        <v>0.81431547981226504</v>
      </c>
      <c r="C47" s="4">
        <f t="shared" ref="C47:S47" si="238">C44/C46</f>
        <v>0.81303536082563332</v>
      </c>
      <c r="D47" s="4">
        <f t="shared" si="238"/>
        <v>0.83278068762702118</v>
      </c>
      <c r="E47" s="4">
        <f t="shared" si="238"/>
        <v>0.79642376739344034</v>
      </c>
      <c r="F47" s="4">
        <f t="shared" si="238"/>
        <v>0.74136419982511048</v>
      </c>
      <c r="G47" s="4">
        <f t="shared" si="238"/>
        <v>0.77658023243436192</v>
      </c>
      <c r="H47" s="4">
        <f t="shared" si="238"/>
        <v>0.79546641562523968</v>
      </c>
      <c r="I47" s="4">
        <f t="shared" si="238"/>
        <v>0.81262940817900131</v>
      </c>
      <c r="J47" s="4">
        <f t="shared" si="238"/>
        <v>0.82601940942185514</v>
      </c>
      <c r="K47" s="4">
        <f t="shared" si="238"/>
        <v>0.79688932318088024</v>
      </c>
      <c r="L47" s="4">
        <f t="shared" si="238"/>
        <v>0.79351869955798371</v>
      </c>
      <c r="M47" s="4">
        <f t="shared" si="238"/>
        <v>0.78010599920731183</v>
      </c>
      <c r="N47" s="4">
        <f t="shared" si="238"/>
        <v>0.79709004505038117</v>
      </c>
      <c r="O47" s="4">
        <f t="shared" si="238"/>
        <v>0.81359084903282164</v>
      </c>
      <c r="P47" s="4">
        <f t="shared" si="238"/>
        <v>0.78145568191522907</v>
      </c>
      <c r="Q47" s="4">
        <f t="shared" si="238"/>
        <v>0.65981640917588213</v>
      </c>
      <c r="R47" s="4">
        <f t="shared" si="238"/>
        <v>0.65002803082095584</v>
      </c>
      <c r="S47" s="4">
        <f t="shared" si="238"/>
        <v>0.63107229996351144</v>
      </c>
    </row>
    <row r="48" spans="1:19" x14ac:dyDescent="0.15">
      <c r="A48" s="2" t="s">
        <v>36</v>
      </c>
      <c r="B48" s="2">
        <v>1311.8863999999999</v>
      </c>
      <c r="C48" s="2">
        <v>1404.2499</v>
      </c>
      <c r="D48" s="2">
        <v>1545.6023</v>
      </c>
      <c r="E48" s="2">
        <v>1546.6386</v>
      </c>
      <c r="F48" s="2">
        <v>1592.1197999999999</v>
      </c>
      <c r="G48" s="2">
        <v>1800.4557</v>
      </c>
      <c r="H48" s="2">
        <v>1909.6830000000002</v>
      </c>
      <c r="I48" s="2">
        <v>2007.6062000000002</v>
      </c>
      <c r="J48" s="2">
        <v>2109.0870999999997</v>
      </c>
      <c r="K48" s="2">
        <v>2182.9011</v>
      </c>
      <c r="L48" s="2">
        <v>2288.4160999999999</v>
      </c>
      <c r="M48" s="2">
        <v>2390.2039</v>
      </c>
      <c r="N48" s="2">
        <v>2498.6179000000002</v>
      </c>
      <c r="O48" s="2">
        <v>2704.3431</v>
      </c>
      <c r="P48" s="2">
        <v>2830.9831999999997</v>
      </c>
      <c r="Q48" s="2">
        <v>2742.7089999999998</v>
      </c>
      <c r="R48" s="2">
        <v>2967.4754000000003</v>
      </c>
      <c r="S48" s="2">
        <v>3118.0331999999999</v>
      </c>
    </row>
    <row r="49" spans="1:19" x14ac:dyDescent="0.15">
      <c r="A49" s="2" t="s">
        <v>37</v>
      </c>
      <c r="B49" s="2">
        <v>175.7</v>
      </c>
      <c r="C49" s="2">
        <v>179.8</v>
      </c>
      <c r="D49" s="2">
        <v>181.16310000000001</v>
      </c>
      <c r="E49" s="2">
        <v>182.51679999999999</v>
      </c>
      <c r="F49" s="2">
        <v>174.18860000000001</v>
      </c>
      <c r="G49" s="2">
        <v>189.61859999999999</v>
      </c>
      <c r="H49" s="2">
        <v>189.3879</v>
      </c>
      <c r="I49" s="2">
        <v>188.9117</v>
      </c>
      <c r="J49" s="2">
        <v>189.16400000000002</v>
      </c>
      <c r="K49" s="2">
        <v>195.64619999999999</v>
      </c>
      <c r="L49" s="2">
        <v>199.98230000000001</v>
      </c>
      <c r="M49" s="2">
        <v>206.42959999999999</v>
      </c>
      <c r="N49" s="2">
        <v>212.71899999999999</v>
      </c>
      <c r="O49" s="2">
        <v>216.39229999999998</v>
      </c>
      <c r="P49" s="2">
        <v>223.5419</v>
      </c>
      <c r="Q49" s="2">
        <v>191.1337</v>
      </c>
      <c r="R49" s="2">
        <v>216.98699999999999</v>
      </c>
      <c r="S49" s="2">
        <v>231.8871</v>
      </c>
    </row>
    <row r="50" spans="1:19" x14ac:dyDescent="0.15">
      <c r="A50" s="2" t="s">
        <v>38</v>
      </c>
      <c r="B50" s="2">
        <v>96.4</v>
      </c>
      <c r="C50" s="2">
        <v>100.4</v>
      </c>
      <c r="D50" s="2">
        <v>105.245</v>
      </c>
      <c r="E50" s="2">
        <v>99.645700000000005</v>
      </c>
      <c r="F50" s="2">
        <v>97.358100000000007</v>
      </c>
      <c r="G50" s="2">
        <v>105.71959999999999</v>
      </c>
      <c r="H50" s="2">
        <v>108.8942</v>
      </c>
      <c r="I50" s="2">
        <v>112.21079999999999</v>
      </c>
      <c r="J50" s="2">
        <v>114.723</v>
      </c>
      <c r="K50" s="2">
        <v>117.3685</v>
      </c>
      <c r="L50" s="2">
        <v>121.7299</v>
      </c>
      <c r="M50" s="2">
        <v>126.2252</v>
      </c>
      <c r="N50" s="2">
        <v>130.87520000000001</v>
      </c>
      <c r="O50" s="2">
        <v>134.79760000000002</v>
      </c>
      <c r="P50" s="2">
        <v>139.21539999999999</v>
      </c>
      <c r="Q50" s="2">
        <v>131.09059999999999</v>
      </c>
      <c r="R50" s="2">
        <v>143.48430000000002</v>
      </c>
      <c r="S50" s="2">
        <v>149.27080000000001</v>
      </c>
    </row>
    <row r="51" spans="1:19" x14ac:dyDescent="0.15">
      <c r="A51" s="3" t="s">
        <v>39</v>
      </c>
      <c r="B51" s="3">
        <v>1583.9864</v>
      </c>
      <c r="C51" s="3">
        <v>1684.4499000000001</v>
      </c>
      <c r="D51" s="3">
        <v>1832.0103999999999</v>
      </c>
      <c r="E51" s="3">
        <v>1828.8010999999999</v>
      </c>
      <c r="F51" s="3">
        <v>1863.6665</v>
      </c>
      <c r="G51" s="3">
        <v>2095.7938999999997</v>
      </c>
      <c r="H51" s="3">
        <v>2207.9651000000003</v>
      </c>
      <c r="I51" s="3">
        <v>2308.7287000000001</v>
      </c>
      <c r="J51" s="3">
        <v>2412.9741000000004</v>
      </c>
      <c r="K51" s="3">
        <v>2495.9157999999998</v>
      </c>
      <c r="L51" s="3">
        <v>2610.1282999999999</v>
      </c>
      <c r="M51" s="3">
        <v>2722.8586999999998</v>
      </c>
      <c r="N51" s="3">
        <v>2842.2120999999997</v>
      </c>
      <c r="O51" s="3">
        <v>3055.5330000000004</v>
      </c>
      <c r="P51" s="3">
        <v>3193.7404999999999</v>
      </c>
      <c r="Q51" s="3">
        <v>3064.9332999999997</v>
      </c>
      <c r="R51" s="3">
        <v>3327.9466999999995</v>
      </c>
      <c r="S51" s="3">
        <v>3499.1913</v>
      </c>
    </row>
    <row r="52" spans="1:19" ht="21.75" customHeight="1" x14ac:dyDescent="0.15">
      <c r="A52" s="7" t="s">
        <v>53</v>
      </c>
    </row>
    <row r="54" spans="1:19" x14ac:dyDescent="0.15">
      <c r="A54" s="7" t="s">
        <v>54</v>
      </c>
    </row>
    <row r="56" spans="1:19" x14ac:dyDescent="0.15">
      <c r="A56" s="7" t="s">
        <v>55</v>
      </c>
    </row>
    <row r="58" spans="1:19" x14ac:dyDescent="0.15">
      <c r="A58" s="7" t="s">
        <v>56</v>
      </c>
    </row>
    <row r="60" spans="1:19" x14ac:dyDescent="0.15">
      <c r="A60" s="7" t="s">
        <v>58</v>
      </c>
    </row>
    <row r="62" spans="1:19" x14ac:dyDescent="0.15">
      <c r="A62" s="7" t="s">
        <v>57</v>
      </c>
    </row>
    <row r="64" spans="1:19" x14ac:dyDescent="0.15">
      <c r="A64" s="7" t="s">
        <v>59</v>
      </c>
    </row>
    <row r="66" spans="1:1" x14ac:dyDescent="0.15">
      <c r="A66" s="7" t="s">
        <v>60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Sheet-1</vt:lpstr>
      <vt:lpstr>Sheet-2</vt:lpstr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cp:lastPrinted>2022-11-04T06:52:32Z</cp:lastPrinted>
  <dcterms:created xsi:type="dcterms:W3CDTF">2022-10-31T06:44:44Z</dcterms:created>
  <dcterms:modified xsi:type="dcterms:W3CDTF">2022-11-04T08:09:41Z</dcterms:modified>
</cp:coreProperties>
</file>