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8" i="1" l="1"/>
  <c r="S38" i="1"/>
  <c r="Q38" i="1"/>
  <c r="O38" i="1"/>
  <c r="M38" i="1"/>
  <c r="K38" i="1"/>
  <c r="I38" i="1"/>
  <c r="G38" i="1"/>
  <c r="E38" i="1"/>
  <c r="C38" i="1"/>
  <c r="U77" i="1"/>
  <c r="T77" i="1"/>
  <c r="R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U74" i="1"/>
  <c r="T74" i="1"/>
  <c r="R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U73" i="1"/>
  <c r="T73" i="1"/>
  <c r="R73" i="1"/>
  <c r="P73" i="1"/>
  <c r="O73" i="1"/>
  <c r="M73" i="1"/>
  <c r="U71" i="1"/>
  <c r="T71" i="1"/>
  <c r="R71" i="1"/>
  <c r="U70" i="1"/>
  <c r="T70" i="1"/>
  <c r="R70" i="1"/>
  <c r="P70" i="1"/>
  <c r="O70" i="1"/>
  <c r="U69" i="1"/>
  <c r="T69" i="1"/>
  <c r="R69" i="1"/>
  <c r="P69" i="1"/>
  <c r="O69" i="1"/>
  <c r="M69" i="1"/>
  <c r="K69" i="1"/>
  <c r="I69" i="1"/>
  <c r="U68" i="1"/>
  <c r="U66" i="1"/>
  <c r="T66" i="1"/>
  <c r="R66" i="1"/>
  <c r="P66" i="1"/>
  <c r="O66" i="1"/>
  <c r="M66" i="1"/>
  <c r="K66" i="1"/>
  <c r="I66" i="1"/>
  <c r="U64" i="1"/>
  <c r="T64" i="1"/>
  <c r="R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U63" i="1"/>
  <c r="T63" i="1"/>
  <c r="R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U62" i="1"/>
  <c r="T62" i="1"/>
  <c r="R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U61" i="1"/>
  <c r="T61" i="1"/>
  <c r="R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U60" i="1"/>
  <c r="T60" i="1"/>
  <c r="R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U59" i="1"/>
  <c r="T59" i="1"/>
  <c r="R59" i="1"/>
  <c r="U58" i="1"/>
  <c r="T58" i="1"/>
  <c r="R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U57" i="1"/>
  <c r="T57" i="1"/>
  <c r="R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U56" i="1"/>
  <c r="T56" i="1"/>
  <c r="R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U55" i="1"/>
  <c r="T55" i="1"/>
  <c r="R55" i="1"/>
  <c r="U53" i="1"/>
  <c r="U52" i="1"/>
  <c r="T52" i="1"/>
  <c r="R52" i="1"/>
  <c r="U51" i="1"/>
  <c r="T51" i="1"/>
  <c r="R51" i="1"/>
  <c r="U50" i="1"/>
  <c r="T50" i="1"/>
  <c r="R50" i="1"/>
  <c r="P50" i="1"/>
  <c r="O50" i="1"/>
  <c r="M50" i="1"/>
  <c r="K50" i="1"/>
  <c r="U49" i="1"/>
  <c r="T49" i="1"/>
  <c r="R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U48" i="1"/>
  <c r="T48" i="1"/>
  <c r="R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U47" i="1"/>
  <c r="T47" i="1"/>
  <c r="R47" i="1"/>
  <c r="U46" i="1"/>
  <c r="T46" i="1"/>
  <c r="R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U42" i="1"/>
  <c r="U39" i="1"/>
  <c r="S39" i="1"/>
  <c r="Q39" i="1"/>
  <c r="O39" i="1"/>
  <c r="M39" i="1"/>
  <c r="K39" i="1"/>
  <c r="I39" i="1"/>
  <c r="G39" i="1"/>
  <c r="E39" i="1"/>
  <c r="C39" i="1"/>
  <c r="T5" i="1"/>
  <c r="R5" i="1"/>
  <c r="P5" i="1"/>
  <c r="N5" i="1"/>
  <c r="L5" i="1"/>
  <c r="J5" i="1"/>
  <c r="I5" i="1"/>
  <c r="H5" i="1" s="1"/>
  <c r="F5" i="1"/>
  <c r="D5" i="1"/>
  <c r="B5" i="1"/>
</calcChain>
</file>

<file path=xl/sharedStrings.xml><?xml version="1.0" encoding="utf-8"?>
<sst xmlns="http://schemas.openxmlformats.org/spreadsheetml/2006/main" count="171" uniqueCount="49">
  <si>
    <r>
      <t>近十年中国棉花</t>
    </r>
    <r>
      <rPr>
        <b/>
        <sz val="14"/>
        <rFont val="新宋体"/>
        <family val="3"/>
        <charset val="134"/>
      </rPr>
      <t>产量占世界比重及国内</t>
    </r>
    <r>
      <rPr>
        <b/>
        <sz val="14"/>
        <rFont val="ＭＳ Ｐゴシック"/>
        <family val="2"/>
      </rPr>
      <t>各地区棉花播</t>
    </r>
    <r>
      <rPr>
        <b/>
        <sz val="14"/>
        <rFont val="MingLiU"/>
        <family val="1"/>
        <charset val="136"/>
      </rPr>
      <t>种面</t>
    </r>
    <r>
      <rPr>
        <b/>
        <sz val="14"/>
        <rFont val="新宋体"/>
        <family val="3"/>
        <charset val="134"/>
      </rPr>
      <t>积、产量情况表</t>
    </r>
    <phoneticPr fontId="5" type="noConversion"/>
  </si>
  <si>
    <t>地  区</t>
  </si>
  <si>
    <t>播种面积</t>
  </si>
  <si>
    <t>总产量</t>
  </si>
  <si>
    <t>万公顷</t>
  </si>
  <si>
    <t>万吨</t>
  </si>
  <si>
    <t>中国占比%、全球产量</t>
  </si>
  <si>
    <t>全  国</t>
    <phoneticPr fontId="5" type="noConversion"/>
  </si>
  <si>
    <t>北京市</t>
  </si>
  <si>
    <t> </t>
  </si>
  <si>
    <t>天津市</t>
  </si>
  <si>
    <t>河北省</t>
  </si>
  <si>
    <t>山西省</t>
  </si>
  <si>
    <t>内  蒙</t>
  </si>
  <si>
    <t>辽宁省</t>
  </si>
  <si>
    <t>吉林省</t>
  </si>
  <si>
    <t>黑龙江</t>
  </si>
  <si>
    <t>上海市</t>
  </si>
  <si>
    <t>江苏省</t>
    <phoneticPr fontId="5" type="noConversion"/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</si>
  <si>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</si>
  <si>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</si>
  <si>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</si>
  <si>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</si>
  <si>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</si>
  <si>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</si>
  <si>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</si>
  <si>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</si>
  <si>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</si>
  <si>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  西</t>
  </si>
  <si>
    <t>海南省</t>
  </si>
  <si>
    <t>重庆市</t>
  </si>
  <si>
    <t>四川省</t>
  </si>
  <si>
    <t>贵州省</t>
  </si>
  <si>
    <t>云南省</t>
  </si>
  <si>
    <t>西  藏</t>
  </si>
  <si>
    <t>陕西省</t>
  </si>
  <si>
    <t>甘肃省</t>
  </si>
  <si>
    <t>青海省</t>
  </si>
  <si>
    <t>宁  夏</t>
  </si>
  <si>
    <t>新  疆</t>
  </si>
  <si>
    <t>新疆平均单产（吨/公顷）</t>
    <phoneticPr fontId="5" type="noConversion"/>
  </si>
  <si>
    <r>
      <t>各地区棉花</t>
    </r>
    <r>
      <rPr>
        <b/>
        <sz val="12"/>
        <rFont val="新宋体"/>
        <family val="3"/>
        <charset val="134"/>
      </rPr>
      <t>单产及总产</t>
    </r>
  </si>
  <si>
    <t>单产</t>
  </si>
  <si>
    <r>
      <t>公斤/</t>
    </r>
    <r>
      <rPr>
        <b/>
        <sz val="10"/>
        <rFont val="新宋体"/>
        <family val="3"/>
        <charset val="134"/>
      </rPr>
      <t>亩</t>
    </r>
  </si>
  <si>
    <r>
      <t>全</t>
    </r>
    <r>
      <rPr>
        <sz val="10"/>
        <rFont val="Times New Roman"/>
        <family val="1"/>
      </rPr>
      <t xml:space="preserve">    </t>
    </r>
    <r>
      <rPr>
        <sz val="10"/>
        <rFont val="黑体"/>
        <family val="3"/>
        <charset val="134"/>
      </rPr>
      <t>国</t>
    </r>
  </si>
  <si>
    <r>
      <t>内</t>
    </r>
    <r>
      <rPr>
        <sz val="10"/>
        <rFont val="Times New Roman"/>
        <family val="1"/>
      </rPr>
      <t xml:space="preserve">    </t>
    </r>
    <r>
      <rPr>
        <sz val="10"/>
        <rFont val="黑体"/>
        <family val="3"/>
        <charset val="134"/>
      </rPr>
      <t>蒙</t>
    </r>
  </si>
  <si>
    <t>江苏省</t>
  </si>
  <si>
    <t>全国平均单产</t>
    <phoneticPr fontId="4" type="noConversion"/>
  </si>
  <si>
    <r>
      <t>据国家</t>
    </r>
    <r>
      <rPr>
        <sz val="11"/>
        <rFont val="宋体"/>
        <family val="3"/>
        <charset val="134"/>
      </rPr>
      <t>统计</t>
    </r>
    <r>
      <rPr>
        <sz val="11"/>
        <color theme="1"/>
        <rFont val="宋体"/>
        <family val="2"/>
        <charset val="134"/>
        <scheme val="minor"/>
      </rPr>
      <t>局历年“棉花公报”数据整理，</t>
    </r>
    <r>
      <rPr>
        <sz val="11"/>
        <rFont val="宋体"/>
        <family val="3"/>
        <charset val="134"/>
      </rPr>
      <t>仅</t>
    </r>
    <r>
      <rPr>
        <sz val="11"/>
        <color theme="1"/>
        <rFont val="宋体"/>
        <family val="2"/>
        <charset val="134"/>
        <scheme val="minor"/>
      </rPr>
      <t xml:space="preserve">供参考。  原中咨公司 </t>
    </r>
    <r>
      <rPr>
        <sz val="11"/>
        <rFont val="宋体"/>
        <family val="3"/>
        <charset val="134"/>
      </rPr>
      <t>张</t>
    </r>
    <r>
      <rPr>
        <sz val="11"/>
        <color theme="1"/>
        <rFont val="宋体"/>
        <family val="2"/>
        <charset val="134"/>
        <scheme val="minor"/>
      </rPr>
      <t>其</t>
    </r>
    <r>
      <rPr>
        <sz val="11"/>
        <rFont val="宋体"/>
        <family val="3"/>
        <charset val="134"/>
      </rPr>
      <t>伟</t>
    </r>
    <r>
      <rPr>
        <sz val="11"/>
        <color theme="1"/>
        <rFont val="宋体"/>
        <family val="2"/>
        <charset val="134"/>
        <scheme val="minor"/>
      </rPr>
      <t>整理  20250113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</si>
</sst>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 "/>
    <numFmt numFmtId="178" formatCode="0.00_ "/>
    <numFmt numFmtId="179" formatCode="0.000_ "/>
  </numFmts>
  <fonts count="27">
    <font>
      <sz val="11"/>
      <color theme="1"/>
      <name val="宋体"/>
      <family val="2"/>
      <charset val="134"/>
      <scheme val="minor"/>
    </font>
    <font>
      <b/>
      <sz val="14"/>
      <name val="ＭＳ Ｐゴシック"/>
      <family val="2"/>
    </font>
    <font>
      <b/>
      <sz val="14"/>
      <name val="新宋体"/>
      <family val="3"/>
      <charset val="134"/>
    </font>
    <font>
      <b/>
      <sz val="14"/>
      <name val="MingLiU"/>
      <family val="1"/>
      <charset val="136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b/>
      <sz val="12"/>
      <name val="ＭＳ Ｐゴシック"/>
      <family val="2"/>
    </font>
    <font>
      <b/>
      <sz val="12"/>
      <name val="新宋体"/>
      <family val="3"/>
      <charset val="134"/>
    </font>
    <font>
      <sz val="10"/>
      <name val="黑体"/>
      <family val="3"/>
      <charset val="134"/>
    </font>
    <font>
      <b/>
      <sz val="10"/>
      <name val="新宋体"/>
      <family val="3"/>
      <charset val="134"/>
    </font>
    <font>
      <b/>
      <sz val="10"/>
      <name val="ＭＳ Ｐゴシック"/>
      <family val="2"/>
    </font>
    <font>
      <sz val="10"/>
      <name val="Times New Roman"/>
      <family val="1"/>
    </font>
    <font>
      <b/>
      <sz val="11"/>
      <name val="ＭＳ Ｐゴシック"/>
      <family val="2"/>
    </font>
    <font>
      <b/>
      <sz val="11"/>
      <color rgb="FF000000"/>
      <name val="Times New Roman"/>
      <family val="1"/>
    </font>
    <font>
      <sz val="11"/>
      <color indexed="63"/>
      <name val="宋体"/>
      <family val="3"/>
      <charset val="134"/>
    </font>
    <font>
      <sz val="11"/>
      <color indexed="63"/>
      <name val="MS PGothic"/>
      <family val="2"/>
      <charset val="128"/>
    </font>
    <font>
      <sz val="11"/>
      <color indexed="6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/>
    </xf>
    <xf numFmtId="176" fontId="6" fillId="0" borderId="9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right" vertical="center"/>
    </xf>
    <xf numFmtId="1" fontId="6" fillId="0" borderId="9" xfId="1" applyNumberFormat="1" applyFont="1" applyBorder="1" applyAlignment="1">
      <alignment horizontal="center" vertical="center"/>
    </xf>
    <xf numFmtId="177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176" fontId="12" fillId="3" borderId="5" xfId="0" applyNumberFormat="1" applyFont="1" applyFill="1" applyBorder="1" applyAlignment="1">
      <alignment vertical="center"/>
    </xf>
    <xf numFmtId="0" fontId="13" fillId="3" borderId="5" xfId="0" applyFont="1" applyFill="1" applyBorder="1" applyAlignment="1">
      <alignment horizontal="right" vertical="center"/>
    </xf>
    <xf numFmtId="176" fontId="9" fillId="2" borderId="11" xfId="1" applyNumberFormat="1" applyFont="1" applyFill="1" applyBorder="1" applyAlignment="1">
      <alignment horizontal="center" vertical="center"/>
    </xf>
    <xf numFmtId="177" fontId="9" fillId="2" borderId="11" xfId="1" applyNumberFormat="1" applyFont="1" applyFill="1" applyBorder="1" applyAlignment="1">
      <alignment horizontal="center" vertical="center"/>
    </xf>
    <xf numFmtId="177" fontId="9" fillId="2" borderId="11" xfId="1" applyNumberFormat="1" applyFont="1" applyFill="1" applyBorder="1" applyAlignment="1">
      <alignment horizontal="right" vertical="center"/>
    </xf>
    <xf numFmtId="0" fontId="9" fillId="0" borderId="4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4" borderId="5" xfId="0" applyFont="1" applyFill="1" applyBorder="1" applyAlignment="1">
      <alignment horizontal="right" vertical="center"/>
    </xf>
    <xf numFmtId="178" fontId="9" fillId="0" borderId="12" xfId="1" applyNumberFormat="1" applyFont="1" applyBorder="1" applyAlignment="1">
      <alignment horizontal="right" vertical="center"/>
    </xf>
    <xf numFmtId="0" fontId="13" fillId="4" borderId="5" xfId="0" applyFont="1" applyFill="1" applyBorder="1" applyAlignment="1">
      <alignment horizontal="right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3" fillId="4" borderId="15" xfId="0" applyFont="1" applyFill="1" applyBorder="1" applyAlignment="1">
      <alignment horizontal="right" vertical="center"/>
    </xf>
    <xf numFmtId="176" fontId="9" fillId="0" borderId="14" xfId="1" applyNumberFormat="1" applyFont="1" applyBorder="1" applyAlignment="1">
      <alignment horizontal="center" vertical="center"/>
    </xf>
    <xf numFmtId="176" fontId="9" fillId="0" borderId="14" xfId="1" applyNumberFormat="1" applyFont="1" applyBorder="1" applyAlignment="1">
      <alignment horizontal="right" vertical="center"/>
    </xf>
    <xf numFmtId="178" fontId="9" fillId="0" borderId="0" xfId="1" applyNumberFormat="1" applyFont="1" applyBorder="1" applyAlignment="1">
      <alignment horizontal="right" vertical="center"/>
    </xf>
    <xf numFmtId="179" fontId="15" fillId="0" borderId="0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177" fontId="16" fillId="0" borderId="0" xfId="0" applyNumberFormat="1" applyFont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177" fontId="22" fillId="0" borderId="5" xfId="0" applyNumberFormat="1" applyFont="1" applyBorder="1" applyAlignment="1">
      <alignment vertical="center"/>
    </xf>
    <xf numFmtId="0" fontId="23" fillId="4" borderId="5" xfId="0" applyFont="1" applyFill="1" applyBorder="1" applyAlignment="1">
      <alignment horizontal="right" vertical="center"/>
    </xf>
    <xf numFmtId="177" fontId="24" fillId="0" borderId="5" xfId="0" applyNumberFormat="1" applyFont="1" applyBorder="1" applyAlignment="1">
      <alignment horizontal="center" vertical="center"/>
    </xf>
    <xf numFmtId="178" fontId="0" fillId="0" borderId="5" xfId="0" applyNumberFormat="1" applyBorder="1" applyAlignment="1">
      <alignment vertical="center"/>
    </xf>
    <xf numFmtId="177" fontId="25" fillId="0" borderId="5" xfId="0" applyNumberFormat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177" fontId="22" fillId="0" borderId="15" xfId="0" applyNumberFormat="1" applyFont="1" applyBorder="1" applyAlignment="1">
      <alignment vertical="center"/>
    </xf>
    <xf numFmtId="177" fontId="26" fillId="0" borderId="15" xfId="0" applyNumberFormat="1" applyFont="1" applyBorder="1" applyAlignment="1">
      <alignment horizontal="center" vertical="center"/>
    </xf>
    <xf numFmtId="178" fontId="0" fillId="0" borderId="15" xfId="0" applyNumberForma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76" fontId="9" fillId="0" borderId="0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/>
    </xf>
    <xf numFmtId="2" fontId="9" fillId="0" borderId="0" xfId="1" applyNumberFormat="1" applyFont="1" applyBorder="1" applyAlignment="1">
      <alignment horizontal="center" vertical="center"/>
    </xf>
  </cellXfs>
  <cellStyles count="2">
    <cellStyle name="常规" xfId="0" builtinId="0"/>
    <cellStyle name="常规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"/>
  <sheetViews>
    <sheetView tabSelected="1" topLeftCell="A58" workbookViewId="0">
      <selection activeCell="A78" sqref="A78"/>
    </sheetView>
  </sheetViews>
  <sheetFormatPr defaultRowHeight="13.5"/>
  <cols>
    <col min="1" max="1" width="10.25" customWidth="1"/>
  </cols>
  <sheetData>
    <row r="1" spans="1:21" ht="20.2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</row>
    <row r="2" spans="1:21" ht="14.25">
      <c r="A2" s="4"/>
      <c r="B2" s="5">
        <v>2024</v>
      </c>
      <c r="C2" s="5"/>
      <c r="D2" s="5">
        <v>2023</v>
      </c>
      <c r="E2" s="5"/>
      <c r="F2" s="5">
        <v>2022</v>
      </c>
      <c r="G2" s="5"/>
      <c r="H2" s="5">
        <v>2021</v>
      </c>
      <c r="I2" s="5"/>
      <c r="J2" s="6">
        <v>2020</v>
      </c>
      <c r="K2" s="6"/>
      <c r="L2" s="6">
        <v>2019</v>
      </c>
      <c r="M2" s="6"/>
      <c r="N2" s="6">
        <v>2018</v>
      </c>
      <c r="O2" s="6"/>
      <c r="P2" s="6">
        <v>2017</v>
      </c>
      <c r="Q2" s="6"/>
      <c r="R2" s="6">
        <v>2016</v>
      </c>
      <c r="S2" s="6"/>
      <c r="T2" s="6">
        <v>2015</v>
      </c>
      <c r="U2" s="6"/>
    </row>
    <row r="3" spans="1:21">
      <c r="A3" s="7" t="s">
        <v>1</v>
      </c>
      <c r="B3" s="8" t="s">
        <v>2</v>
      </c>
      <c r="C3" s="8" t="s">
        <v>3</v>
      </c>
      <c r="D3" s="8" t="s">
        <v>2</v>
      </c>
      <c r="E3" s="8" t="s">
        <v>3</v>
      </c>
      <c r="F3" s="8" t="s">
        <v>2</v>
      </c>
      <c r="G3" s="8" t="s">
        <v>3</v>
      </c>
      <c r="H3" s="8" t="s">
        <v>2</v>
      </c>
      <c r="I3" s="8" t="s">
        <v>3</v>
      </c>
      <c r="J3" s="8" t="s">
        <v>2</v>
      </c>
      <c r="K3" s="8" t="s">
        <v>3</v>
      </c>
      <c r="L3" s="8" t="s">
        <v>2</v>
      </c>
      <c r="M3" s="8" t="s">
        <v>3</v>
      </c>
      <c r="N3" s="8" t="s">
        <v>2</v>
      </c>
      <c r="O3" s="8" t="s">
        <v>3</v>
      </c>
      <c r="P3" s="8" t="s">
        <v>2</v>
      </c>
      <c r="Q3" s="8" t="s">
        <v>3</v>
      </c>
      <c r="R3" s="8" t="s">
        <v>2</v>
      </c>
      <c r="S3" s="8" t="s">
        <v>3</v>
      </c>
      <c r="T3" s="8" t="s">
        <v>2</v>
      </c>
      <c r="U3" s="8" t="s">
        <v>3</v>
      </c>
    </row>
    <row r="4" spans="1:21" ht="14.25" thickBot="1">
      <c r="A4" s="9"/>
      <c r="B4" s="10" t="s">
        <v>4</v>
      </c>
      <c r="C4" s="10" t="s">
        <v>5</v>
      </c>
      <c r="D4" s="10" t="s">
        <v>4</v>
      </c>
      <c r="E4" s="10" t="s">
        <v>5</v>
      </c>
      <c r="F4" s="10" t="s">
        <v>4</v>
      </c>
      <c r="G4" s="10" t="s">
        <v>5</v>
      </c>
      <c r="H4" s="10" t="s">
        <v>4</v>
      </c>
      <c r="I4" s="10" t="s">
        <v>5</v>
      </c>
      <c r="J4" s="10" t="s">
        <v>4</v>
      </c>
      <c r="K4" s="10" t="s">
        <v>5</v>
      </c>
      <c r="L4" s="10" t="s">
        <v>4</v>
      </c>
      <c r="M4" s="10" t="s">
        <v>5</v>
      </c>
      <c r="N4" s="10" t="s">
        <v>4</v>
      </c>
      <c r="O4" s="10" t="s">
        <v>5</v>
      </c>
      <c r="P4" s="10" t="s">
        <v>4</v>
      </c>
      <c r="Q4" s="10" t="s">
        <v>5</v>
      </c>
      <c r="R4" s="10" t="s">
        <v>4</v>
      </c>
      <c r="S4" s="10" t="s">
        <v>5</v>
      </c>
      <c r="T4" s="10" t="s">
        <v>4</v>
      </c>
      <c r="U4" s="10" t="s">
        <v>5</v>
      </c>
    </row>
    <row r="5" spans="1:21" ht="15" thickBot="1">
      <c r="A5" s="11" t="s">
        <v>6</v>
      </c>
      <c r="B5" s="12">
        <f>C6/C5*100</f>
        <v>24.059328649492585</v>
      </c>
      <c r="C5" s="13">
        <v>2562</v>
      </c>
      <c r="D5" s="12">
        <f>E6/E5*100</f>
        <v>22.109405745769379</v>
      </c>
      <c r="E5" s="14">
        <v>2541</v>
      </c>
      <c r="F5" s="12">
        <f>G6/G5*100</f>
        <v>23.256809338521403</v>
      </c>
      <c r="G5" s="13">
        <v>2570</v>
      </c>
      <c r="H5" s="12">
        <f>I6/I5*100</f>
        <v>22.801238133887153</v>
      </c>
      <c r="I5" s="15">
        <f>G5*0.978</f>
        <v>2513.46</v>
      </c>
      <c r="J5" s="16">
        <f>K6/K5*100</f>
        <v>23.780782230806373</v>
      </c>
      <c r="K5" s="13">
        <v>2485.1999999999998</v>
      </c>
      <c r="L5" s="16">
        <f>M6/M5*100</f>
        <v>22.149089814954113</v>
      </c>
      <c r="M5" s="13">
        <v>2658.8</v>
      </c>
      <c r="N5" s="16">
        <f>O6/O5*100</f>
        <v>23.971686983877312</v>
      </c>
      <c r="O5" s="13">
        <v>2543</v>
      </c>
      <c r="P5" s="16">
        <f>Q6/Q5*100</f>
        <v>23.862548934319268</v>
      </c>
      <c r="Q5" s="13">
        <v>2299</v>
      </c>
      <c r="R5" s="16">
        <f>S6/S5*100</f>
        <v>24.874301675977652</v>
      </c>
      <c r="S5" s="13">
        <v>2148</v>
      </c>
      <c r="T5" s="16">
        <f>U6/U5*100</f>
        <v>24.486675404106599</v>
      </c>
      <c r="U5" s="17">
        <v>2289</v>
      </c>
    </row>
    <row r="6" spans="1:21" ht="15">
      <c r="A6" s="18" t="s">
        <v>7</v>
      </c>
      <c r="B6" s="19">
        <v>283.83000000000004</v>
      </c>
      <c r="C6" s="19">
        <v>616.4</v>
      </c>
      <c r="D6" s="20">
        <v>278.81</v>
      </c>
      <c r="E6" s="21">
        <v>561.79999999999995</v>
      </c>
      <c r="F6" s="22">
        <v>300.03000000000003</v>
      </c>
      <c r="G6" s="19">
        <v>597.70000000000005</v>
      </c>
      <c r="H6" s="22">
        <v>302.81</v>
      </c>
      <c r="I6" s="19">
        <v>573.1</v>
      </c>
      <c r="J6" s="23">
        <v>316.99</v>
      </c>
      <c r="K6" s="23">
        <v>591</v>
      </c>
      <c r="L6" s="23">
        <v>333.91999999999996</v>
      </c>
      <c r="M6" s="23">
        <v>588.9</v>
      </c>
      <c r="N6" s="23">
        <v>335.23</v>
      </c>
      <c r="O6" s="23">
        <v>609.6</v>
      </c>
      <c r="P6" s="23">
        <v>322.95999999999998</v>
      </c>
      <c r="Q6" s="23">
        <v>548.6</v>
      </c>
      <c r="R6" s="23">
        <v>337.61</v>
      </c>
      <c r="S6" s="23">
        <v>534.29999999999995</v>
      </c>
      <c r="T6" s="24">
        <v>379.9</v>
      </c>
      <c r="U6" s="24">
        <v>560.5</v>
      </c>
    </row>
    <row r="7" spans="1:21" ht="15">
      <c r="A7" s="25" t="s">
        <v>8</v>
      </c>
      <c r="B7" s="26"/>
      <c r="C7" s="26" t="s">
        <v>9</v>
      </c>
      <c r="D7" s="27"/>
      <c r="E7" s="28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>
        <v>0.01</v>
      </c>
      <c r="S7" s="26">
        <v>0.01</v>
      </c>
      <c r="T7" s="29">
        <v>0.01</v>
      </c>
      <c r="U7" s="29">
        <v>0.01</v>
      </c>
    </row>
    <row r="8" spans="1:21" ht="15">
      <c r="A8" s="25" t="s">
        <v>10</v>
      </c>
      <c r="B8" s="26">
        <v>0.09</v>
      </c>
      <c r="C8" s="26">
        <v>0.1</v>
      </c>
      <c r="D8" s="27">
        <v>0.11000000000000001</v>
      </c>
      <c r="E8" s="30">
        <v>0.1</v>
      </c>
      <c r="F8" s="26">
        <v>0.25</v>
      </c>
      <c r="G8" s="26">
        <v>0.3</v>
      </c>
      <c r="H8" s="26">
        <v>0.37</v>
      </c>
      <c r="I8" s="26">
        <v>0.4</v>
      </c>
      <c r="J8" s="26">
        <v>0.88000000000000012</v>
      </c>
      <c r="K8" s="26">
        <v>1</v>
      </c>
      <c r="L8" s="26">
        <v>1.41</v>
      </c>
      <c r="M8" s="26">
        <v>1.8</v>
      </c>
      <c r="N8" s="26">
        <v>1.7399999999999998</v>
      </c>
      <c r="O8" s="26">
        <v>1.8</v>
      </c>
      <c r="P8" s="26">
        <v>2.31</v>
      </c>
      <c r="Q8" s="26">
        <v>2.8</v>
      </c>
      <c r="R8" s="26">
        <v>1.86</v>
      </c>
      <c r="S8" s="26">
        <v>2.8</v>
      </c>
      <c r="T8" s="29">
        <v>2.1399999999999997</v>
      </c>
      <c r="U8" s="29">
        <v>2.7</v>
      </c>
    </row>
    <row r="9" spans="1:21" ht="15">
      <c r="A9" s="25" t="s">
        <v>11</v>
      </c>
      <c r="B9" s="26">
        <v>5.79</v>
      </c>
      <c r="C9" s="26">
        <v>7.1</v>
      </c>
      <c r="D9" s="27">
        <v>8.6</v>
      </c>
      <c r="E9" s="30">
        <v>10.4</v>
      </c>
      <c r="F9" s="26">
        <v>11.61</v>
      </c>
      <c r="G9" s="26">
        <v>13.9</v>
      </c>
      <c r="H9" s="26">
        <v>13.98</v>
      </c>
      <c r="I9" s="26">
        <v>16</v>
      </c>
      <c r="J9" s="26">
        <v>18.919999999999998</v>
      </c>
      <c r="K9" s="26">
        <v>20.9</v>
      </c>
      <c r="L9" s="26">
        <v>20.39</v>
      </c>
      <c r="M9" s="26">
        <v>22.7</v>
      </c>
      <c r="N9" s="26">
        <v>21.04</v>
      </c>
      <c r="O9" s="26">
        <v>23.9</v>
      </c>
      <c r="P9" s="26">
        <v>27.6</v>
      </c>
      <c r="Q9" s="26">
        <v>30.1</v>
      </c>
      <c r="R9" s="26">
        <v>28.860000000000003</v>
      </c>
      <c r="S9" s="26">
        <v>30</v>
      </c>
      <c r="T9" s="29">
        <v>35.93</v>
      </c>
      <c r="U9" s="29">
        <v>37.299999999999997</v>
      </c>
    </row>
    <row r="10" spans="1:21" ht="15">
      <c r="A10" s="25" t="s">
        <v>12</v>
      </c>
      <c r="B10" s="26"/>
      <c r="C10" s="26" t="s">
        <v>9</v>
      </c>
      <c r="D10" s="27"/>
      <c r="E10" s="28"/>
      <c r="F10" s="26"/>
      <c r="G10" s="26"/>
      <c r="H10" s="26"/>
      <c r="I10" s="26"/>
      <c r="J10" s="26">
        <v>0.11000000000000001</v>
      </c>
      <c r="K10" s="26">
        <v>0.2</v>
      </c>
      <c r="L10" s="26">
        <v>0.22999999999999998</v>
      </c>
      <c r="M10" s="26">
        <v>0.3</v>
      </c>
      <c r="N10" s="26">
        <v>0.26</v>
      </c>
      <c r="O10" s="26">
        <v>0.4</v>
      </c>
      <c r="P10" s="26">
        <v>0.61</v>
      </c>
      <c r="Q10" s="26">
        <v>0.8</v>
      </c>
      <c r="R10" s="26">
        <v>0.71</v>
      </c>
      <c r="S10" s="26">
        <v>1</v>
      </c>
      <c r="T10" s="29">
        <v>1.06</v>
      </c>
      <c r="U10" s="29">
        <v>1.4</v>
      </c>
    </row>
    <row r="11" spans="1:21" ht="15">
      <c r="A11" s="25" t="s">
        <v>13</v>
      </c>
      <c r="B11" s="26"/>
      <c r="C11" s="26" t="s">
        <v>9</v>
      </c>
      <c r="D11" s="27"/>
      <c r="E11" s="28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>
        <v>0.01</v>
      </c>
      <c r="S11" s="26">
        <v>0.02</v>
      </c>
      <c r="T11" s="29">
        <v>0.02</v>
      </c>
      <c r="U11" s="29">
        <v>0.03</v>
      </c>
    </row>
    <row r="12" spans="1:21" ht="15">
      <c r="A12" s="25" t="s">
        <v>14</v>
      </c>
      <c r="B12" s="26"/>
      <c r="C12" s="26" t="s">
        <v>9</v>
      </c>
      <c r="D12" s="27"/>
      <c r="E12" s="28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>
        <v>0.01</v>
      </c>
      <c r="S12" s="26">
        <v>0.01</v>
      </c>
      <c r="T12" s="29">
        <v>0.01</v>
      </c>
      <c r="U12" s="29">
        <v>0.01</v>
      </c>
    </row>
    <row r="13" spans="1:21" ht="15">
      <c r="A13" s="25" t="s">
        <v>15</v>
      </c>
      <c r="B13" s="26"/>
      <c r="C13" s="26" t="s">
        <v>9</v>
      </c>
      <c r="D13" s="27"/>
      <c r="E13" s="28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9"/>
      <c r="U13" s="29"/>
    </row>
    <row r="14" spans="1:21" ht="15">
      <c r="A14" s="25" t="s">
        <v>16</v>
      </c>
      <c r="B14" s="26"/>
      <c r="C14" s="26" t="s">
        <v>9</v>
      </c>
      <c r="D14" s="27"/>
      <c r="E14" s="28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9"/>
      <c r="U14" s="29"/>
    </row>
    <row r="15" spans="1:21" ht="15">
      <c r="A15" s="25" t="s">
        <v>17</v>
      </c>
      <c r="B15" s="26"/>
      <c r="C15" s="26" t="s">
        <v>9</v>
      </c>
      <c r="D15" s="27"/>
      <c r="E15" s="28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>
        <v>0.03</v>
      </c>
      <c r="S15" s="26">
        <v>0.03</v>
      </c>
      <c r="T15" s="29">
        <v>0.04</v>
      </c>
      <c r="U15" s="29">
        <v>0.04</v>
      </c>
    </row>
    <row r="16" spans="1:21" ht="15">
      <c r="A16" s="25" t="s">
        <v>18</v>
      </c>
      <c r="B16" s="26">
        <v>0.3</v>
      </c>
      <c r="C16" s="26">
        <v>0.4</v>
      </c>
      <c r="D16" s="27">
        <v>0.35</v>
      </c>
      <c r="E16" s="30">
        <v>0.5</v>
      </c>
      <c r="F16" s="26">
        <v>0.42000000000000004</v>
      </c>
      <c r="G16" s="26">
        <v>0.6</v>
      </c>
      <c r="H16" s="26">
        <v>0.57999999999999996</v>
      </c>
      <c r="I16" s="26">
        <v>0.8</v>
      </c>
      <c r="J16" s="26">
        <v>0.84000000000000008</v>
      </c>
      <c r="K16" s="26">
        <v>1.1000000000000001</v>
      </c>
      <c r="L16" s="26">
        <v>1.1599999999999999</v>
      </c>
      <c r="M16" s="26">
        <v>1.6</v>
      </c>
      <c r="N16" s="26">
        <v>1.6600000000000001</v>
      </c>
      <c r="O16" s="26">
        <v>2.1</v>
      </c>
      <c r="P16" s="26">
        <v>4.16</v>
      </c>
      <c r="Q16" s="26">
        <v>5.0999999999999996</v>
      </c>
      <c r="R16" s="26">
        <v>6.34</v>
      </c>
      <c r="S16" s="26">
        <v>7.4</v>
      </c>
      <c r="T16" s="29">
        <v>9.43</v>
      </c>
      <c r="U16" s="29">
        <v>11.7</v>
      </c>
    </row>
    <row r="17" spans="1:21" ht="15">
      <c r="A17" s="25" t="s">
        <v>19</v>
      </c>
      <c r="B17" s="26">
        <v>0.13999999999999999</v>
      </c>
      <c r="C17" s="26">
        <v>0.2</v>
      </c>
      <c r="D17" s="27">
        <v>0.24</v>
      </c>
      <c r="E17" s="30">
        <v>0.3</v>
      </c>
      <c r="F17" s="26">
        <v>0.33999999999999997</v>
      </c>
      <c r="G17" s="26">
        <v>0.5</v>
      </c>
      <c r="H17" s="26">
        <v>0.4</v>
      </c>
      <c r="I17" s="26">
        <v>0.6</v>
      </c>
      <c r="J17" s="26">
        <v>0.48</v>
      </c>
      <c r="K17" s="26">
        <v>0.7</v>
      </c>
      <c r="L17" s="26">
        <v>0.55999999999999994</v>
      </c>
      <c r="M17" s="26">
        <v>0.8</v>
      </c>
      <c r="N17" s="26">
        <v>0.42000000000000004</v>
      </c>
      <c r="O17" s="26">
        <v>0.6</v>
      </c>
      <c r="P17" s="26">
        <v>0.95</v>
      </c>
      <c r="Q17" s="26">
        <v>1.4</v>
      </c>
      <c r="R17" s="26">
        <v>1.1199999999999999</v>
      </c>
      <c r="S17" s="26">
        <v>1.6</v>
      </c>
      <c r="T17" s="29">
        <v>1.34</v>
      </c>
      <c r="U17" s="29">
        <v>1.9</v>
      </c>
    </row>
    <row r="18" spans="1:21" ht="15">
      <c r="A18" s="25" t="s">
        <v>20</v>
      </c>
      <c r="B18" s="26">
        <v>2.0300000000000002</v>
      </c>
      <c r="C18" s="26">
        <v>1.9</v>
      </c>
      <c r="D18" s="27">
        <v>2.27</v>
      </c>
      <c r="E18" s="30">
        <v>2</v>
      </c>
      <c r="F18" s="26">
        <v>3.0300000000000002</v>
      </c>
      <c r="G18" s="26">
        <v>2.6</v>
      </c>
      <c r="H18" s="26">
        <v>3.44</v>
      </c>
      <c r="I18" s="26">
        <v>2.9</v>
      </c>
      <c r="J18" s="26">
        <v>5.12</v>
      </c>
      <c r="K18" s="26">
        <v>4.0999999999999996</v>
      </c>
      <c r="L18" s="26">
        <v>6.0299999999999994</v>
      </c>
      <c r="M18" s="26">
        <v>5.6</v>
      </c>
      <c r="N18" s="26">
        <v>8.629999999999999</v>
      </c>
      <c r="O18" s="26">
        <v>8.9</v>
      </c>
      <c r="P18" s="26">
        <v>14.7</v>
      </c>
      <c r="Q18" s="26">
        <v>14.3</v>
      </c>
      <c r="R18" s="26">
        <v>18.34</v>
      </c>
      <c r="S18" s="26">
        <v>18.5</v>
      </c>
      <c r="T18" s="29">
        <v>23.25</v>
      </c>
      <c r="U18" s="29">
        <v>23.4</v>
      </c>
    </row>
    <row r="19" spans="1:21" ht="15">
      <c r="A19" s="25" t="s">
        <v>21</v>
      </c>
      <c r="B19" s="26"/>
      <c r="C19" s="26" t="s">
        <v>9</v>
      </c>
      <c r="D19" s="27"/>
      <c r="E19" s="28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>
        <v>0.01</v>
      </c>
      <c r="S19" s="26">
        <v>0.01</v>
      </c>
      <c r="T19" s="29">
        <v>0.01</v>
      </c>
      <c r="U19" s="29">
        <v>0.01</v>
      </c>
    </row>
    <row r="20" spans="1:21" ht="15">
      <c r="A20" s="25" t="s">
        <v>22</v>
      </c>
      <c r="B20" s="26">
        <v>1.9</v>
      </c>
      <c r="C20" s="26">
        <v>2.1</v>
      </c>
      <c r="D20" s="27">
        <v>1.94</v>
      </c>
      <c r="E20" s="30">
        <v>2.2000000000000002</v>
      </c>
      <c r="F20" s="26">
        <v>1.97</v>
      </c>
      <c r="G20" s="26">
        <v>2.2000000000000002</v>
      </c>
      <c r="H20" s="26">
        <v>1.1000000000000001</v>
      </c>
      <c r="I20" s="26">
        <v>1.7</v>
      </c>
      <c r="J20" s="26">
        <v>3.5</v>
      </c>
      <c r="K20" s="26">
        <v>5.3</v>
      </c>
      <c r="L20" s="26">
        <v>4.26</v>
      </c>
      <c r="M20" s="26">
        <v>6.6</v>
      </c>
      <c r="N20" s="26">
        <v>4.5600000000000005</v>
      </c>
      <c r="O20" s="26">
        <v>6.8</v>
      </c>
      <c r="P20" s="26">
        <v>5.0600000000000005</v>
      </c>
      <c r="Q20" s="26">
        <v>7.7</v>
      </c>
      <c r="R20" s="26">
        <v>7.64</v>
      </c>
      <c r="S20" s="26">
        <v>11.2</v>
      </c>
      <c r="T20" s="29">
        <v>8.11</v>
      </c>
      <c r="U20" s="29">
        <v>11.6</v>
      </c>
    </row>
    <row r="21" spans="1:21" ht="15">
      <c r="A21" s="25" t="s">
        <v>23</v>
      </c>
      <c r="B21" s="26">
        <v>9.98</v>
      </c>
      <c r="C21" s="26">
        <v>12.7</v>
      </c>
      <c r="D21" s="27">
        <v>9.65</v>
      </c>
      <c r="E21" s="30">
        <v>12.6</v>
      </c>
      <c r="F21" s="26">
        <v>11.33</v>
      </c>
      <c r="G21" s="26">
        <v>14.5</v>
      </c>
      <c r="H21" s="26">
        <v>11.02</v>
      </c>
      <c r="I21" s="26">
        <v>14</v>
      </c>
      <c r="J21" s="26">
        <v>14.290000000000001</v>
      </c>
      <c r="K21" s="26">
        <v>18.3</v>
      </c>
      <c r="L21" s="26">
        <v>16.93</v>
      </c>
      <c r="M21" s="26">
        <v>19.600000000000001</v>
      </c>
      <c r="N21" s="26">
        <v>18.330000000000002</v>
      </c>
      <c r="O21" s="26">
        <v>21.7</v>
      </c>
      <c r="P21" s="26">
        <v>29.080000000000002</v>
      </c>
      <c r="Q21" s="26">
        <v>34.5</v>
      </c>
      <c r="R21" s="26">
        <v>46.52</v>
      </c>
      <c r="S21" s="26">
        <v>54.8</v>
      </c>
      <c r="T21" s="29">
        <v>51.55</v>
      </c>
      <c r="U21" s="29">
        <v>53.7</v>
      </c>
    </row>
    <row r="22" spans="1:21" ht="15">
      <c r="A22" s="25" t="s">
        <v>24</v>
      </c>
      <c r="B22" s="26">
        <v>0.55999999999999994</v>
      </c>
      <c r="C22" s="26">
        <v>0.7</v>
      </c>
      <c r="D22" s="27">
        <v>0.61</v>
      </c>
      <c r="E22" s="30">
        <v>0.7</v>
      </c>
      <c r="F22" s="26">
        <v>1.0900000000000001</v>
      </c>
      <c r="G22" s="26">
        <v>1.4</v>
      </c>
      <c r="H22" s="26">
        <v>1.1499999999999999</v>
      </c>
      <c r="I22" s="26">
        <v>1.4</v>
      </c>
      <c r="J22" s="26">
        <v>1.6199999999999999</v>
      </c>
      <c r="K22" s="26">
        <v>1.8</v>
      </c>
      <c r="L22" s="26">
        <v>3.38</v>
      </c>
      <c r="M22" s="26">
        <v>2.7</v>
      </c>
      <c r="N22" s="26">
        <v>3.6700000000000004</v>
      </c>
      <c r="O22" s="26">
        <v>3.8</v>
      </c>
      <c r="P22" s="26">
        <v>8</v>
      </c>
      <c r="Q22" s="26">
        <v>8.6999999999999993</v>
      </c>
      <c r="R22" s="26">
        <v>10.01</v>
      </c>
      <c r="S22" s="26">
        <v>9.8000000000000007</v>
      </c>
      <c r="T22" s="29">
        <v>12</v>
      </c>
      <c r="U22" s="29">
        <v>12.6</v>
      </c>
    </row>
    <row r="23" spans="1:21" ht="15">
      <c r="A23" s="25" t="s">
        <v>25</v>
      </c>
      <c r="B23" s="26">
        <v>9.84</v>
      </c>
      <c r="C23" s="26">
        <v>9.3000000000000007</v>
      </c>
      <c r="D23" s="27">
        <v>10.33</v>
      </c>
      <c r="E23" s="30">
        <v>9.6</v>
      </c>
      <c r="F23" s="26">
        <v>11.58</v>
      </c>
      <c r="G23" s="26">
        <v>10.3</v>
      </c>
      <c r="H23" s="26">
        <v>12.07</v>
      </c>
      <c r="I23" s="26">
        <v>10.9</v>
      </c>
      <c r="J23" s="26">
        <v>12.969999999999999</v>
      </c>
      <c r="K23" s="26">
        <v>10.8</v>
      </c>
      <c r="L23" s="26">
        <v>16.28</v>
      </c>
      <c r="M23" s="26">
        <v>14.4</v>
      </c>
      <c r="N23" s="26">
        <v>15.930000000000001</v>
      </c>
      <c r="O23" s="26">
        <v>14.9</v>
      </c>
      <c r="P23" s="26">
        <v>20.27</v>
      </c>
      <c r="Q23" s="26">
        <v>18.2</v>
      </c>
      <c r="R23" s="26">
        <v>20.25</v>
      </c>
      <c r="S23" s="26">
        <v>18.8</v>
      </c>
      <c r="T23" s="29">
        <v>26.47</v>
      </c>
      <c r="U23" s="29">
        <v>29.8</v>
      </c>
    </row>
    <row r="24" spans="1:21" ht="15">
      <c r="A24" s="25" t="s">
        <v>26</v>
      </c>
      <c r="B24" s="26">
        <v>6.07</v>
      </c>
      <c r="C24" s="26">
        <v>8.4</v>
      </c>
      <c r="D24" s="27">
        <v>5.59</v>
      </c>
      <c r="E24" s="30">
        <v>7.6</v>
      </c>
      <c r="F24" s="26">
        <v>6.4599999999999991</v>
      </c>
      <c r="G24" s="26">
        <v>8.1999999999999993</v>
      </c>
      <c r="H24" s="26">
        <v>6.0200000000000005</v>
      </c>
      <c r="I24" s="26">
        <v>8</v>
      </c>
      <c r="J24" s="26">
        <v>5.95</v>
      </c>
      <c r="K24" s="26">
        <v>7.4</v>
      </c>
      <c r="L24" s="26">
        <v>6.3</v>
      </c>
      <c r="M24" s="26">
        <v>8.1999999999999993</v>
      </c>
      <c r="N24" s="26">
        <v>6.39</v>
      </c>
      <c r="O24" s="26">
        <v>8.6</v>
      </c>
      <c r="P24" s="26">
        <v>9.2900000000000009</v>
      </c>
      <c r="Q24" s="26">
        <v>10.6</v>
      </c>
      <c r="R24" s="26">
        <v>10.36</v>
      </c>
      <c r="S24" s="26">
        <v>12.3</v>
      </c>
      <c r="T24" s="29">
        <v>11.37</v>
      </c>
      <c r="U24" s="29">
        <v>14.5</v>
      </c>
    </row>
    <row r="25" spans="1:21" ht="15">
      <c r="A25" s="25" t="s">
        <v>27</v>
      </c>
      <c r="B25" s="26"/>
      <c r="C25" s="26" t="s">
        <v>9</v>
      </c>
      <c r="D25" s="27"/>
      <c r="E25" s="28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9"/>
      <c r="U25" s="29"/>
    </row>
    <row r="26" spans="1:21" ht="15">
      <c r="A26" s="25" t="s">
        <v>28</v>
      </c>
      <c r="B26" s="26"/>
      <c r="C26" s="26" t="s">
        <v>9</v>
      </c>
      <c r="D26" s="27"/>
      <c r="E26" s="28"/>
      <c r="F26" s="26">
        <v>0.1</v>
      </c>
      <c r="G26" s="26">
        <v>0.1</v>
      </c>
      <c r="H26" s="26">
        <v>0.11000000000000001</v>
      </c>
      <c r="I26" s="26">
        <v>0.1</v>
      </c>
      <c r="J26" s="26">
        <v>0.11000000000000001</v>
      </c>
      <c r="K26" s="26">
        <v>0.1</v>
      </c>
      <c r="L26" s="26">
        <v>0.11000000000000001</v>
      </c>
      <c r="M26" s="26">
        <v>0.1</v>
      </c>
      <c r="N26" s="26">
        <v>0.12</v>
      </c>
      <c r="O26" s="26">
        <v>0.1</v>
      </c>
      <c r="P26" s="26">
        <v>0.21000000000000002</v>
      </c>
      <c r="Q26" s="26">
        <v>0.3</v>
      </c>
      <c r="R26" s="26">
        <v>0.22000000000000003</v>
      </c>
      <c r="S26" s="26">
        <v>0.3</v>
      </c>
      <c r="T26" s="29">
        <v>0.23</v>
      </c>
      <c r="U26" s="29">
        <v>0.3</v>
      </c>
    </row>
    <row r="27" spans="1:21" ht="15">
      <c r="A27" s="25" t="s">
        <v>29</v>
      </c>
      <c r="B27" s="26"/>
      <c r="C27" s="26" t="s">
        <v>9</v>
      </c>
      <c r="D27" s="27"/>
      <c r="E27" s="28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9"/>
      <c r="U27" s="29"/>
    </row>
    <row r="28" spans="1:21" ht="15">
      <c r="A28" s="25" t="s">
        <v>30</v>
      </c>
      <c r="B28" s="26"/>
      <c r="C28" s="26" t="s">
        <v>9</v>
      </c>
      <c r="D28" s="27"/>
      <c r="E28" s="28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9"/>
      <c r="U28" s="29"/>
    </row>
    <row r="29" spans="1:21" ht="15">
      <c r="A29" s="25" t="s">
        <v>31</v>
      </c>
      <c r="B29" s="26"/>
      <c r="C29" s="26" t="s">
        <v>9</v>
      </c>
      <c r="D29" s="27"/>
      <c r="E29" s="28"/>
      <c r="F29" s="26"/>
      <c r="G29" s="26"/>
      <c r="H29" s="26">
        <v>0.21000000000000002</v>
      </c>
      <c r="I29" s="26">
        <v>0.2</v>
      </c>
      <c r="J29" s="26">
        <v>0.22999999999999998</v>
      </c>
      <c r="K29" s="26">
        <v>0.2</v>
      </c>
      <c r="L29" s="26">
        <v>0.28999999999999998</v>
      </c>
      <c r="M29" s="26">
        <v>0.3</v>
      </c>
      <c r="N29" s="26">
        <v>0.4</v>
      </c>
      <c r="O29" s="26">
        <v>0.4</v>
      </c>
      <c r="P29" s="26">
        <v>0.86</v>
      </c>
      <c r="Q29" s="26">
        <v>0.8</v>
      </c>
      <c r="R29" s="26">
        <v>0.90999999999999992</v>
      </c>
      <c r="S29" s="26">
        <v>0.9</v>
      </c>
      <c r="T29" s="29">
        <v>1.01</v>
      </c>
      <c r="U29" s="29">
        <v>1</v>
      </c>
    </row>
    <row r="30" spans="1:21" ht="15">
      <c r="A30" s="25" t="s">
        <v>32</v>
      </c>
      <c r="B30" s="26"/>
      <c r="C30" s="26" t="s">
        <v>9</v>
      </c>
      <c r="D30" s="27"/>
      <c r="E30" s="28"/>
      <c r="F30" s="26"/>
      <c r="G30" s="26"/>
      <c r="H30" s="26"/>
      <c r="I30" s="26"/>
      <c r="J30" s="26"/>
      <c r="K30" s="26"/>
      <c r="L30" s="26"/>
      <c r="M30" s="26"/>
      <c r="N30" s="26">
        <v>6.9999999999999993E-2</v>
      </c>
      <c r="O30" s="26">
        <v>0.1</v>
      </c>
      <c r="P30" s="26">
        <v>0.13999999999999999</v>
      </c>
      <c r="Q30" s="26">
        <v>0.1</v>
      </c>
      <c r="R30" s="26">
        <v>0.16</v>
      </c>
      <c r="S30" s="26">
        <v>0.1</v>
      </c>
      <c r="T30" s="29">
        <v>0.16</v>
      </c>
      <c r="U30" s="29">
        <v>0.1</v>
      </c>
    </row>
    <row r="31" spans="1:21" ht="15">
      <c r="A31" s="25" t="s">
        <v>33</v>
      </c>
      <c r="B31" s="26"/>
      <c r="C31" s="26" t="s">
        <v>9</v>
      </c>
      <c r="D31" s="27"/>
      <c r="E31" s="28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>
        <v>0.01</v>
      </c>
      <c r="S31" s="26">
        <v>0.01</v>
      </c>
      <c r="T31" s="29">
        <v>0.02</v>
      </c>
      <c r="U31" s="29">
        <v>0.03</v>
      </c>
    </row>
    <row r="32" spans="1:21" ht="15">
      <c r="A32" s="25" t="s">
        <v>34</v>
      </c>
      <c r="B32" s="26"/>
      <c r="C32" s="26" t="s">
        <v>9</v>
      </c>
      <c r="D32" s="27"/>
      <c r="E32" s="28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9"/>
      <c r="U32" s="29"/>
    </row>
    <row r="33" spans="1:25" ht="15">
      <c r="A33" s="25" t="s">
        <v>35</v>
      </c>
      <c r="B33" s="26"/>
      <c r="C33" s="26" t="s">
        <v>9</v>
      </c>
      <c r="D33" s="27"/>
      <c r="E33" s="28"/>
      <c r="F33" s="26"/>
      <c r="G33" s="26"/>
      <c r="H33" s="26"/>
      <c r="I33" s="26"/>
      <c r="J33" s="26"/>
      <c r="K33" s="26"/>
      <c r="L33" s="26">
        <v>0.55000000000000004</v>
      </c>
      <c r="M33" s="26">
        <v>0.8</v>
      </c>
      <c r="N33" s="26">
        <v>0.71</v>
      </c>
      <c r="O33" s="26">
        <v>1</v>
      </c>
      <c r="P33" s="26">
        <v>1.7</v>
      </c>
      <c r="Q33" s="26">
        <v>2.2999999999999998</v>
      </c>
      <c r="R33" s="26">
        <v>2.41</v>
      </c>
      <c r="S33" s="26">
        <v>3.4</v>
      </c>
      <c r="T33" s="29">
        <v>2.74</v>
      </c>
      <c r="U33" s="29">
        <v>3.7</v>
      </c>
    </row>
    <row r="34" spans="1:25" ht="15">
      <c r="A34" s="25" t="s">
        <v>36</v>
      </c>
      <c r="B34" s="26">
        <v>2.2199999999999998</v>
      </c>
      <c r="C34" s="26">
        <v>4.7</v>
      </c>
      <c r="D34" s="27">
        <v>2.04</v>
      </c>
      <c r="E34" s="30">
        <v>4.2</v>
      </c>
      <c r="F34" s="26">
        <v>2.0300000000000002</v>
      </c>
      <c r="G34" s="26">
        <v>4</v>
      </c>
      <c r="H34" s="26">
        <v>1.6199999999999999</v>
      </c>
      <c r="I34" s="26">
        <v>3.1</v>
      </c>
      <c r="J34" s="26">
        <v>1.6600000000000001</v>
      </c>
      <c r="K34" s="26">
        <v>3</v>
      </c>
      <c r="L34" s="26">
        <v>1.9300000000000002</v>
      </c>
      <c r="M34" s="26">
        <v>3.3</v>
      </c>
      <c r="N34" s="26">
        <v>2.15</v>
      </c>
      <c r="O34" s="26">
        <v>3.5</v>
      </c>
      <c r="P34" s="26">
        <v>1.6800000000000002</v>
      </c>
      <c r="Q34" s="26">
        <v>2.7</v>
      </c>
      <c r="R34" s="26">
        <v>1.33</v>
      </c>
      <c r="S34" s="26">
        <v>2</v>
      </c>
      <c r="T34" s="29">
        <v>2.57</v>
      </c>
      <c r="U34" s="29">
        <v>4.4000000000000004</v>
      </c>
    </row>
    <row r="35" spans="1:25" ht="15">
      <c r="A35" s="25" t="s">
        <v>37</v>
      </c>
      <c r="B35" s="26"/>
      <c r="C35" s="26" t="s">
        <v>9</v>
      </c>
      <c r="D35" s="27"/>
      <c r="E35" s="28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9"/>
      <c r="U35" s="29"/>
    </row>
    <row r="36" spans="1:25" ht="15">
      <c r="A36" s="25" t="s">
        <v>38</v>
      </c>
      <c r="B36" s="26"/>
      <c r="C36" s="26" t="s">
        <v>9</v>
      </c>
      <c r="D36" s="27"/>
      <c r="E36" s="28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9"/>
      <c r="U36" s="29"/>
    </row>
    <row r="37" spans="1:25" ht="15.75" thickBot="1">
      <c r="A37" s="31" t="s">
        <v>39</v>
      </c>
      <c r="B37" s="32">
        <v>244.79000000000002</v>
      </c>
      <c r="C37" s="32">
        <v>568.6</v>
      </c>
      <c r="D37" s="33">
        <v>236.93</v>
      </c>
      <c r="E37" s="34">
        <v>511.2</v>
      </c>
      <c r="F37" s="32">
        <v>249.69</v>
      </c>
      <c r="G37" s="32">
        <v>539.1</v>
      </c>
      <c r="H37" s="32">
        <v>250.60999999999999</v>
      </c>
      <c r="I37" s="32">
        <v>512.9</v>
      </c>
      <c r="J37" s="35">
        <v>250.19</v>
      </c>
      <c r="K37" s="35">
        <v>516.1</v>
      </c>
      <c r="L37" s="35">
        <v>254.05</v>
      </c>
      <c r="M37" s="35">
        <v>500.2</v>
      </c>
      <c r="N37" s="35">
        <v>249.13000000000002</v>
      </c>
      <c r="O37" s="35">
        <v>511.1</v>
      </c>
      <c r="P37" s="35">
        <v>196.31</v>
      </c>
      <c r="Q37" s="35">
        <v>408.2</v>
      </c>
      <c r="R37" s="35">
        <v>180.52</v>
      </c>
      <c r="S37" s="35">
        <v>359.4</v>
      </c>
      <c r="T37" s="36">
        <v>190.43</v>
      </c>
      <c r="U37" s="36">
        <v>350.3</v>
      </c>
    </row>
    <row r="38" spans="1:25" ht="15">
      <c r="A38" s="60" t="s">
        <v>47</v>
      </c>
      <c r="B38" s="62"/>
      <c r="C38" s="66">
        <f>C6/B6</f>
        <v>2.1717225099531405</v>
      </c>
      <c r="D38" s="63"/>
      <c r="E38" s="66">
        <f>E6/D6</f>
        <v>2.0149922886553564</v>
      </c>
      <c r="F38" s="62"/>
      <c r="G38" s="66">
        <f>G6/F6</f>
        <v>1.9921341199213412</v>
      </c>
      <c r="H38" s="62"/>
      <c r="I38" s="66">
        <f>I6/H6</f>
        <v>1.8926059245071167</v>
      </c>
      <c r="J38" s="64"/>
      <c r="K38" s="66">
        <f>K6/J6</f>
        <v>1.8644121265655067</v>
      </c>
      <c r="L38" s="64"/>
      <c r="M38" s="66">
        <f>M6/L6</f>
        <v>1.7635960709151894</v>
      </c>
      <c r="N38" s="64"/>
      <c r="O38" s="66">
        <f>O6/N6</f>
        <v>1.8184530024162515</v>
      </c>
      <c r="P38" s="64"/>
      <c r="Q38" s="66">
        <f>Q6/P6</f>
        <v>1.6986623730492942</v>
      </c>
      <c r="R38" s="64"/>
      <c r="S38" s="66">
        <f>S6/R6</f>
        <v>1.582595302271852</v>
      </c>
      <c r="T38" s="65"/>
      <c r="U38" s="66">
        <f>U6/T6</f>
        <v>1.4753882600684392</v>
      </c>
    </row>
    <row r="39" spans="1:25" ht="18.75" customHeight="1">
      <c r="A39" s="61" t="s">
        <v>40</v>
      </c>
      <c r="B39" s="37"/>
      <c r="C39" s="38">
        <f>C37/B37</f>
        <v>2.3228073042199435</v>
      </c>
      <c r="D39" s="37"/>
      <c r="E39" s="38">
        <f>E37/D37</f>
        <v>2.1575992909298103</v>
      </c>
      <c r="F39" s="37"/>
      <c r="G39" s="38">
        <f>G37/F37</f>
        <v>2.1590772557971887</v>
      </c>
      <c r="H39" s="37"/>
      <c r="I39" s="38">
        <f>I37/H37</f>
        <v>2.0466062806751526</v>
      </c>
      <c r="J39" s="38"/>
      <c r="K39" s="38">
        <f>K37/J37</f>
        <v>2.0628322474919063</v>
      </c>
      <c r="L39" s="38"/>
      <c r="M39" s="38">
        <f>M37/L37</f>
        <v>1.9689037591025387</v>
      </c>
      <c r="N39" s="38"/>
      <c r="O39" s="38">
        <f>O37/N37</f>
        <v>2.0515393569622287</v>
      </c>
      <c r="P39" s="38"/>
      <c r="Q39" s="38">
        <f>Q37/P37</f>
        <v>2.0793642707961895</v>
      </c>
      <c r="R39" s="38"/>
      <c r="S39" s="38">
        <f>S37/R37</f>
        <v>1.990915134057168</v>
      </c>
      <c r="T39" s="38"/>
      <c r="U39" s="38">
        <f>U37/T37</f>
        <v>1.8395210838628366</v>
      </c>
    </row>
    <row r="40" spans="1: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1:2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1:25" ht="15" thickBot="1">
      <c r="A42" s="40" t="s">
        <v>41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2"/>
      <c r="S42" s="42"/>
      <c r="T42" s="42"/>
      <c r="U42" s="43">
        <f>U37/U6*100</f>
        <v>62.497769848349691</v>
      </c>
    </row>
    <row r="43" spans="1:25" ht="14.25">
      <c r="A43" s="44"/>
      <c r="B43" s="5">
        <v>2024</v>
      </c>
      <c r="C43" s="5"/>
      <c r="D43" s="5">
        <v>2023</v>
      </c>
      <c r="E43" s="5"/>
      <c r="F43" s="5">
        <v>2022</v>
      </c>
      <c r="G43" s="5"/>
      <c r="H43" s="5">
        <v>2021</v>
      </c>
      <c r="I43" s="5"/>
      <c r="J43" s="45">
        <v>2020</v>
      </c>
      <c r="K43" s="45"/>
      <c r="L43" s="45">
        <v>2019</v>
      </c>
      <c r="M43" s="45"/>
      <c r="N43" s="45">
        <v>2018</v>
      </c>
      <c r="O43" s="45"/>
      <c r="P43" s="45">
        <v>2017</v>
      </c>
      <c r="Q43" s="45"/>
      <c r="R43" s="45">
        <v>2016</v>
      </c>
      <c r="S43" s="45"/>
      <c r="T43" s="45">
        <v>2015</v>
      </c>
      <c r="U43" s="45"/>
    </row>
    <row r="44" spans="1:25">
      <c r="A44" s="46" t="s">
        <v>1</v>
      </c>
      <c r="B44" s="47" t="s">
        <v>42</v>
      </c>
      <c r="C44" s="47" t="s">
        <v>3</v>
      </c>
      <c r="D44" s="47" t="s">
        <v>42</v>
      </c>
      <c r="E44" s="47" t="s">
        <v>3</v>
      </c>
      <c r="F44" s="47" t="s">
        <v>42</v>
      </c>
      <c r="G44" s="47" t="s">
        <v>3</v>
      </c>
      <c r="H44" s="47" t="s">
        <v>42</v>
      </c>
      <c r="I44" s="47" t="s">
        <v>3</v>
      </c>
      <c r="J44" s="47" t="s">
        <v>42</v>
      </c>
      <c r="K44" s="47" t="s">
        <v>3</v>
      </c>
      <c r="L44" s="47" t="s">
        <v>42</v>
      </c>
      <c r="M44" s="47" t="s">
        <v>3</v>
      </c>
      <c r="N44" s="47" t="s">
        <v>42</v>
      </c>
      <c r="O44" s="47" t="s">
        <v>3</v>
      </c>
      <c r="P44" s="47" t="s">
        <v>42</v>
      </c>
      <c r="Q44" s="47" t="s">
        <v>3</v>
      </c>
      <c r="R44" s="47" t="s">
        <v>42</v>
      </c>
      <c r="S44" s="47" t="s">
        <v>3</v>
      </c>
      <c r="T44" s="47" t="s">
        <v>42</v>
      </c>
      <c r="U44" s="47" t="s">
        <v>3</v>
      </c>
    </row>
    <row r="45" spans="1:25">
      <c r="A45" s="46"/>
      <c r="B45" s="48" t="s">
        <v>43</v>
      </c>
      <c r="C45" s="48" t="s">
        <v>5</v>
      </c>
      <c r="D45" s="48" t="s">
        <v>43</v>
      </c>
      <c r="E45" s="48" t="s">
        <v>5</v>
      </c>
      <c r="F45" s="48" t="s">
        <v>43</v>
      </c>
      <c r="G45" s="48" t="s">
        <v>5</v>
      </c>
      <c r="H45" s="48" t="s">
        <v>43</v>
      </c>
      <c r="I45" s="48" t="s">
        <v>5</v>
      </c>
      <c r="J45" s="48" t="s">
        <v>43</v>
      </c>
      <c r="K45" s="48" t="s">
        <v>5</v>
      </c>
      <c r="L45" s="49" t="s">
        <v>43</v>
      </c>
      <c r="M45" s="48" t="s">
        <v>5</v>
      </c>
      <c r="N45" s="48" t="s">
        <v>43</v>
      </c>
      <c r="O45" s="48" t="s">
        <v>5</v>
      </c>
      <c r="P45" s="48" t="s">
        <v>43</v>
      </c>
      <c r="Q45" s="48" t="s">
        <v>5</v>
      </c>
      <c r="R45" s="48" t="s">
        <v>43</v>
      </c>
      <c r="S45" s="48" t="s">
        <v>5</v>
      </c>
      <c r="T45" s="48" t="s">
        <v>43</v>
      </c>
      <c r="U45" s="48" t="s">
        <v>5</v>
      </c>
    </row>
    <row r="46" spans="1:25" ht="14.25">
      <c r="A46" s="50" t="s">
        <v>44</v>
      </c>
      <c r="B46" s="51">
        <f>C6*1000/B6/15</f>
        <v>144.78150066354272</v>
      </c>
      <c r="C46" s="52">
        <f>C6</f>
        <v>616.4</v>
      </c>
      <c r="D46" s="51">
        <f>E6*1000/D6/15</f>
        <v>134.33281924369047</v>
      </c>
      <c r="E46" s="52">
        <f>E6</f>
        <v>561.79999999999995</v>
      </c>
      <c r="F46" s="51">
        <f>G6*1000/F6/15</f>
        <v>132.80894132808939</v>
      </c>
      <c r="G46" s="52">
        <f>G6</f>
        <v>597.70000000000005</v>
      </c>
      <c r="H46" s="51">
        <f>I6*1000/H6/15</f>
        <v>126.17372830047445</v>
      </c>
      <c r="I46" s="52">
        <f>I6</f>
        <v>573.1</v>
      </c>
      <c r="J46" s="51">
        <f>K6*1000/J6/15</f>
        <v>124.29414177103378</v>
      </c>
      <c r="K46" s="52">
        <f>K6</f>
        <v>591</v>
      </c>
      <c r="L46" s="51">
        <f>M6*1000/L6/15</f>
        <v>117.57307139434597</v>
      </c>
      <c r="M46" s="52">
        <f>M6</f>
        <v>588.9</v>
      </c>
      <c r="N46" s="51">
        <f>O6*1000/N6/15</f>
        <v>121.23020016108343</v>
      </c>
      <c r="O46" s="52">
        <f>O6</f>
        <v>609.6</v>
      </c>
      <c r="P46" s="51">
        <f>Q6*1000/P6/15</f>
        <v>113.24415820328628</v>
      </c>
      <c r="Q46" s="19">
        <v>548.6</v>
      </c>
      <c r="R46" s="51">
        <f t="shared" ref="R46:R52" si="0">S6*1000/R6/15</f>
        <v>105.50635348479014</v>
      </c>
      <c r="S46" s="53">
        <v>534.29999999999995</v>
      </c>
      <c r="T46" s="51">
        <f t="shared" ref="T46:T52" si="1">U6*1000/T6/15</f>
        <v>98.359217337895942</v>
      </c>
      <c r="U46" s="54">
        <f t="shared" ref="U46:U53" si="2">U6</f>
        <v>560.5</v>
      </c>
    </row>
    <row r="47" spans="1:25">
      <c r="A47" s="50" t="s">
        <v>8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26"/>
      <c r="R47" s="51">
        <f t="shared" si="0"/>
        <v>66.666666666666671</v>
      </c>
      <c r="S47" s="53">
        <v>0.01</v>
      </c>
      <c r="T47" s="51">
        <f t="shared" si="1"/>
        <v>66.666666666666671</v>
      </c>
      <c r="U47" s="54">
        <f t="shared" si="2"/>
        <v>0.01</v>
      </c>
    </row>
    <row r="48" spans="1:25" ht="15">
      <c r="A48" s="50" t="s">
        <v>10</v>
      </c>
      <c r="B48" s="51">
        <f>C8*1000/B8/15</f>
        <v>74.074074074074076</v>
      </c>
      <c r="C48" s="30">
        <f t="shared" ref="C48:P63" si="3">C8</f>
        <v>0.1</v>
      </c>
      <c r="D48" s="51">
        <f>E8*1000/D8/15</f>
        <v>60.606060606060602</v>
      </c>
      <c r="E48" s="30">
        <f t="shared" ref="E48:E49" si="4">E8</f>
        <v>0.1</v>
      </c>
      <c r="F48" s="51">
        <f>G8*1000/F8/15</f>
        <v>80</v>
      </c>
      <c r="G48" s="30">
        <f t="shared" ref="G48:G49" si="5">G8</f>
        <v>0.3</v>
      </c>
      <c r="H48" s="51">
        <f>I8*1000/H8/15</f>
        <v>72.072072072072075</v>
      </c>
      <c r="I48" s="30">
        <f t="shared" ref="I48:I49" si="6">I8</f>
        <v>0.4</v>
      </c>
      <c r="J48" s="51">
        <f>K8*1000/J8/15</f>
        <v>75.757575757575751</v>
      </c>
      <c r="K48" s="30">
        <f t="shared" ref="K48:K50" si="7">K8</f>
        <v>1</v>
      </c>
      <c r="L48" s="51">
        <f>M8*1000/L8/15</f>
        <v>85.106382978723403</v>
      </c>
      <c r="M48" s="30">
        <f t="shared" ref="M48:M50" si="8">M8</f>
        <v>1.8</v>
      </c>
      <c r="N48" s="51">
        <f>O8*1000/N8/15</f>
        <v>68.965517241379317</v>
      </c>
      <c r="O48" s="30">
        <f t="shared" ref="O48:O50" si="9">O8</f>
        <v>1.8</v>
      </c>
      <c r="P48" s="51">
        <f>Q8*1000/P8/15</f>
        <v>80.808080808080803</v>
      </c>
      <c r="Q48" s="26">
        <v>2.8</v>
      </c>
      <c r="R48" s="51">
        <f t="shared" si="0"/>
        <v>100.35842293906809</v>
      </c>
      <c r="S48" s="53">
        <v>2.8</v>
      </c>
      <c r="T48" s="51">
        <f t="shared" si="1"/>
        <v>84.112149532710291</v>
      </c>
      <c r="U48" s="54">
        <f t="shared" si="2"/>
        <v>2.7</v>
      </c>
    </row>
    <row r="49" spans="1:21" ht="15">
      <c r="A49" s="50" t="s">
        <v>11</v>
      </c>
      <c r="B49" s="51">
        <f>C9*1000/B9/15</f>
        <v>81.750143926309718</v>
      </c>
      <c r="C49" s="30">
        <f t="shared" si="3"/>
        <v>7.1</v>
      </c>
      <c r="D49" s="51">
        <f>E9*1000/D9/15</f>
        <v>80.620155038759705</v>
      </c>
      <c r="E49" s="30">
        <f t="shared" si="4"/>
        <v>10.4</v>
      </c>
      <c r="F49" s="51">
        <f>G9*1000/F9/15</f>
        <v>79.816250358886023</v>
      </c>
      <c r="G49" s="30">
        <f t="shared" si="5"/>
        <v>13.9</v>
      </c>
      <c r="H49" s="51">
        <f>I9*1000/H9/15</f>
        <v>76.299475441106338</v>
      </c>
      <c r="I49" s="30">
        <f t="shared" si="6"/>
        <v>16</v>
      </c>
      <c r="J49" s="51">
        <f>K9*1000/J9/15</f>
        <v>73.643410852713188</v>
      </c>
      <c r="K49" s="30">
        <f t="shared" si="7"/>
        <v>20.9</v>
      </c>
      <c r="L49" s="51">
        <f>M9*1000/L9/15</f>
        <v>74.219388589177697</v>
      </c>
      <c r="M49" s="30">
        <f t="shared" si="8"/>
        <v>22.7</v>
      </c>
      <c r="N49" s="51">
        <f>O9*1000/N9/15</f>
        <v>75.728770595690747</v>
      </c>
      <c r="O49" s="30">
        <f t="shared" si="9"/>
        <v>23.9</v>
      </c>
      <c r="P49" s="51">
        <f>Q9*1000/P9/15</f>
        <v>72.705314009661834</v>
      </c>
      <c r="Q49" s="26">
        <v>30.1</v>
      </c>
      <c r="R49" s="51">
        <f t="shared" si="0"/>
        <v>69.300069300069296</v>
      </c>
      <c r="S49" s="55">
        <v>30</v>
      </c>
      <c r="T49" s="51">
        <f t="shared" si="1"/>
        <v>69.208646442156052</v>
      </c>
      <c r="U49" s="54">
        <f t="shared" si="2"/>
        <v>37.299999999999997</v>
      </c>
    </row>
    <row r="50" spans="1:21" ht="15">
      <c r="A50" s="50" t="s">
        <v>12</v>
      </c>
      <c r="B50" s="51"/>
      <c r="C50" s="51"/>
      <c r="D50" s="51"/>
      <c r="E50" s="51"/>
      <c r="F50" s="51"/>
      <c r="G50" s="51"/>
      <c r="H50" s="51"/>
      <c r="I50" s="51"/>
      <c r="J50" s="51"/>
      <c r="K50" s="30">
        <f t="shared" si="7"/>
        <v>0.2</v>
      </c>
      <c r="L50" s="51"/>
      <c r="M50" s="30">
        <f t="shared" si="8"/>
        <v>0.3</v>
      </c>
      <c r="N50" s="51"/>
      <c r="O50" s="30">
        <f t="shared" si="9"/>
        <v>0.4</v>
      </c>
      <c r="P50" s="51">
        <f>Q10*1000/P10/15</f>
        <v>87.431693989071036</v>
      </c>
      <c r="Q50" s="26">
        <v>0.8</v>
      </c>
      <c r="R50" s="51">
        <f t="shared" si="0"/>
        <v>93.896713615023472</v>
      </c>
      <c r="S50" s="53">
        <v>1</v>
      </c>
      <c r="T50" s="51">
        <f t="shared" si="1"/>
        <v>88.050314465408803</v>
      </c>
      <c r="U50" s="54">
        <f t="shared" si="2"/>
        <v>1.4</v>
      </c>
    </row>
    <row r="51" spans="1:21">
      <c r="A51" s="50" t="s">
        <v>45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26"/>
      <c r="R51" s="51">
        <f t="shared" si="0"/>
        <v>133.33333333333334</v>
      </c>
      <c r="S51" s="53">
        <v>0.02</v>
      </c>
      <c r="T51" s="51">
        <f t="shared" si="1"/>
        <v>100</v>
      </c>
      <c r="U51" s="54">
        <f t="shared" si="2"/>
        <v>0.03</v>
      </c>
    </row>
    <row r="52" spans="1:21">
      <c r="A52" s="50" t="s">
        <v>14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26"/>
      <c r="R52" s="51">
        <f t="shared" si="0"/>
        <v>66.666666666666671</v>
      </c>
      <c r="S52" s="53">
        <v>0.01</v>
      </c>
      <c r="T52" s="51">
        <f t="shared" si="1"/>
        <v>66.666666666666671</v>
      </c>
      <c r="U52" s="54">
        <f t="shared" si="2"/>
        <v>0.01</v>
      </c>
    </row>
    <row r="53" spans="1:21">
      <c r="A53" s="50" t="s">
        <v>15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26"/>
      <c r="R53" s="51"/>
      <c r="S53" s="53"/>
      <c r="T53" s="51"/>
      <c r="U53" s="54">
        <f t="shared" si="2"/>
        <v>0</v>
      </c>
    </row>
    <row r="54" spans="1:21">
      <c r="A54" s="50" t="s">
        <v>16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26"/>
      <c r="R54" s="51"/>
      <c r="S54" s="53"/>
      <c r="T54" s="51"/>
      <c r="U54" s="51"/>
    </row>
    <row r="55" spans="1:21">
      <c r="A55" s="50" t="s">
        <v>17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26"/>
      <c r="R55" s="51">
        <f t="shared" ref="R55:R64" si="10">S15*1000/R15/15</f>
        <v>66.666666666666671</v>
      </c>
      <c r="S55" s="53">
        <v>0.03</v>
      </c>
      <c r="T55" s="51">
        <f t="shared" ref="T55:T64" si="11">U15*1000/T15/15</f>
        <v>66.666666666666671</v>
      </c>
      <c r="U55" s="54">
        <f t="shared" ref="U55:U64" si="12">U15</f>
        <v>0.04</v>
      </c>
    </row>
    <row r="56" spans="1:21" ht="15">
      <c r="A56" s="50" t="s">
        <v>46</v>
      </c>
      <c r="B56" s="51">
        <f>C16*1000/B16/15</f>
        <v>88.8888888888889</v>
      </c>
      <c r="C56" s="30">
        <f t="shared" si="3"/>
        <v>0.4</v>
      </c>
      <c r="D56" s="51">
        <f>E16*1000/D16/15</f>
        <v>95.238095238095241</v>
      </c>
      <c r="E56" s="30">
        <f t="shared" ref="E56:E58" si="13">E16</f>
        <v>0.5</v>
      </c>
      <c r="F56" s="51">
        <f>G16*1000/F16/15</f>
        <v>95.238095238095227</v>
      </c>
      <c r="G56" s="30">
        <f t="shared" ref="G56:G58" si="14">G16</f>
        <v>0.6</v>
      </c>
      <c r="H56" s="51">
        <f>I16*1000/H16/15</f>
        <v>91.954022988505756</v>
      </c>
      <c r="I56" s="30">
        <f t="shared" ref="I56:I58" si="15">I16</f>
        <v>0.8</v>
      </c>
      <c r="J56" s="51">
        <f>K16*1000/J16/15</f>
        <v>87.30158730158729</v>
      </c>
      <c r="K56" s="30">
        <f t="shared" ref="K56:K58" si="16">K16</f>
        <v>1.1000000000000001</v>
      </c>
      <c r="L56" s="51">
        <f>M16*1000/L16/15</f>
        <v>91.954022988505756</v>
      </c>
      <c r="M56" s="30">
        <f t="shared" ref="M56:M58" si="17">M16</f>
        <v>1.6</v>
      </c>
      <c r="N56" s="51">
        <f>O16*1000/N16/15</f>
        <v>84.337349397590344</v>
      </c>
      <c r="O56" s="30">
        <f t="shared" ref="O56:O58" si="18">O16</f>
        <v>2.1</v>
      </c>
      <c r="P56" s="51">
        <f>Q16*1000/P16/15</f>
        <v>81.730769230769226</v>
      </c>
      <c r="Q56" s="26">
        <v>5.0999999999999996</v>
      </c>
      <c r="R56" s="51">
        <f t="shared" si="10"/>
        <v>77.812828601472134</v>
      </c>
      <c r="S56" s="53">
        <v>7.4</v>
      </c>
      <c r="T56" s="51">
        <f t="shared" si="11"/>
        <v>82.714740190880164</v>
      </c>
      <c r="U56" s="54">
        <f t="shared" si="12"/>
        <v>11.7</v>
      </c>
    </row>
    <row r="57" spans="1:21" ht="15">
      <c r="A57" s="50" t="s">
        <v>19</v>
      </c>
      <c r="B57" s="51">
        <f>C17*1000/B17/15</f>
        <v>95.238095238095241</v>
      </c>
      <c r="C57" s="30">
        <f t="shared" si="3"/>
        <v>0.2</v>
      </c>
      <c r="D57" s="51">
        <f>E17*1000/D17/15</f>
        <v>83.333333333333329</v>
      </c>
      <c r="E57" s="30">
        <f t="shared" si="13"/>
        <v>0.3</v>
      </c>
      <c r="F57" s="51">
        <f>G17*1000/F17/15</f>
        <v>98.039215686274517</v>
      </c>
      <c r="G57" s="30">
        <f t="shared" si="14"/>
        <v>0.5</v>
      </c>
      <c r="H57" s="51">
        <f>I17*1000/H17/15</f>
        <v>100</v>
      </c>
      <c r="I57" s="30">
        <f t="shared" si="15"/>
        <v>0.6</v>
      </c>
      <c r="J57" s="51">
        <f>K17*1000/J17/15</f>
        <v>97.222222222222229</v>
      </c>
      <c r="K57" s="30">
        <f t="shared" si="16"/>
        <v>0.7</v>
      </c>
      <c r="L57" s="51">
        <f>M17*1000/L17/15</f>
        <v>95.238095238095241</v>
      </c>
      <c r="M57" s="30">
        <f t="shared" si="17"/>
        <v>0.8</v>
      </c>
      <c r="N57" s="51">
        <f>O17*1000/N17/15</f>
        <v>95.238095238095227</v>
      </c>
      <c r="O57" s="30">
        <f t="shared" si="18"/>
        <v>0.6</v>
      </c>
      <c r="P57" s="51">
        <f>Q17*1000/P17/15</f>
        <v>98.245614035087726</v>
      </c>
      <c r="Q57" s="26">
        <v>1.4</v>
      </c>
      <c r="R57" s="51">
        <f t="shared" si="10"/>
        <v>95.238095238095241</v>
      </c>
      <c r="S57" s="53">
        <v>1.6</v>
      </c>
      <c r="T57" s="51">
        <f t="shared" si="11"/>
        <v>94.52736318407959</v>
      </c>
      <c r="U57" s="54">
        <f t="shared" si="12"/>
        <v>1.9</v>
      </c>
    </row>
    <row r="58" spans="1:21" ht="15">
      <c r="A58" s="50" t="s">
        <v>20</v>
      </c>
      <c r="B58" s="51">
        <f>C18*1000/B18/15</f>
        <v>62.397372742200318</v>
      </c>
      <c r="C58" s="30">
        <f t="shared" si="3"/>
        <v>1.9</v>
      </c>
      <c r="D58" s="51">
        <f>E18*1000/D18/15</f>
        <v>58.737151248164459</v>
      </c>
      <c r="E58" s="30">
        <f t="shared" si="13"/>
        <v>2</v>
      </c>
      <c r="F58" s="51">
        <f>G18*1000/F18/15</f>
        <v>57.205720572057203</v>
      </c>
      <c r="G58" s="30">
        <f t="shared" si="14"/>
        <v>2.6</v>
      </c>
      <c r="H58" s="51">
        <f>I18*1000/H18/15</f>
        <v>56.201550387596896</v>
      </c>
      <c r="I58" s="30">
        <f t="shared" si="15"/>
        <v>2.9</v>
      </c>
      <c r="J58" s="51">
        <f>K18*1000/J18/15</f>
        <v>53.385416666666664</v>
      </c>
      <c r="K58" s="30">
        <f t="shared" si="16"/>
        <v>4.0999999999999996</v>
      </c>
      <c r="L58" s="51">
        <f>M18*1000/L18/15</f>
        <v>61.912658927584303</v>
      </c>
      <c r="M58" s="30">
        <f t="shared" si="17"/>
        <v>5.6</v>
      </c>
      <c r="N58" s="51">
        <f>O18*1000/N18/15</f>
        <v>68.752414059482433</v>
      </c>
      <c r="O58" s="30">
        <f t="shared" si="18"/>
        <v>8.9</v>
      </c>
      <c r="P58" s="51">
        <f>Q18*1000/P18/15</f>
        <v>64.852607709750572</v>
      </c>
      <c r="Q58" s="26">
        <v>14.3</v>
      </c>
      <c r="R58" s="51">
        <f t="shared" si="10"/>
        <v>67.248273355143581</v>
      </c>
      <c r="S58" s="53">
        <v>18.5</v>
      </c>
      <c r="T58" s="51">
        <f t="shared" si="11"/>
        <v>67.096774193548384</v>
      </c>
      <c r="U58" s="54">
        <f t="shared" si="12"/>
        <v>23.4</v>
      </c>
    </row>
    <row r="59" spans="1:21">
      <c r="A59" s="50" t="s">
        <v>21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26"/>
      <c r="R59" s="51">
        <f t="shared" si="10"/>
        <v>66.666666666666671</v>
      </c>
      <c r="S59" s="53">
        <v>0.01</v>
      </c>
      <c r="T59" s="51">
        <f t="shared" si="11"/>
        <v>66.666666666666671</v>
      </c>
      <c r="U59" s="54">
        <f t="shared" si="12"/>
        <v>0.01</v>
      </c>
    </row>
    <row r="60" spans="1:21" ht="15">
      <c r="A60" s="50" t="s">
        <v>22</v>
      </c>
      <c r="B60" s="51">
        <f>C20*1000/B20/15</f>
        <v>73.684210526315795</v>
      </c>
      <c r="C60" s="30">
        <f t="shared" si="3"/>
        <v>2.1</v>
      </c>
      <c r="D60" s="51">
        <f>E20*1000/D20/15</f>
        <v>75.601374570446737</v>
      </c>
      <c r="E60" s="30">
        <f t="shared" ref="E60:E64" si="19">E20</f>
        <v>2.2000000000000002</v>
      </c>
      <c r="F60" s="51">
        <f>G20*1000/F20/15</f>
        <v>74.450084602368861</v>
      </c>
      <c r="G60" s="30">
        <f t="shared" ref="G60:G64" si="20">G20</f>
        <v>2.2000000000000002</v>
      </c>
      <c r="H60" s="51">
        <f>I20*1000/H20/15</f>
        <v>103.03030303030302</v>
      </c>
      <c r="I60" s="30">
        <f t="shared" ref="I60:I64" si="21">I20</f>
        <v>1.7</v>
      </c>
      <c r="J60" s="51">
        <f>K20*1000/J20/15</f>
        <v>100.95238095238095</v>
      </c>
      <c r="K60" s="30">
        <f t="shared" ref="K60:K64" si="22">K20</f>
        <v>5.3</v>
      </c>
      <c r="L60" s="51">
        <f>M20*1000/L20/15</f>
        <v>103.28638497652582</v>
      </c>
      <c r="M60" s="30">
        <f t="shared" ref="M60:M64" si="23">M20</f>
        <v>6.6</v>
      </c>
      <c r="N60" s="51">
        <f>O20*1000/N20/15</f>
        <v>99.415204678362571</v>
      </c>
      <c r="O60" s="30">
        <f t="shared" ref="O60:O64" si="24">O20</f>
        <v>6.8</v>
      </c>
      <c r="P60" s="51">
        <f>Q20*1000/P20/15</f>
        <v>101.44927536231883</v>
      </c>
      <c r="Q60" s="26">
        <v>7.7</v>
      </c>
      <c r="R60" s="51">
        <f t="shared" si="10"/>
        <v>97.731239092495642</v>
      </c>
      <c r="S60" s="53">
        <v>11.2</v>
      </c>
      <c r="T60" s="51">
        <f t="shared" si="11"/>
        <v>95.355528154541716</v>
      </c>
      <c r="U60" s="54">
        <f t="shared" si="12"/>
        <v>11.6</v>
      </c>
    </row>
    <row r="61" spans="1:21" ht="15">
      <c r="A61" s="50" t="s">
        <v>23</v>
      </c>
      <c r="B61" s="51">
        <f>C21*1000/B21/15</f>
        <v>84.836339345357374</v>
      </c>
      <c r="C61" s="30">
        <f t="shared" si="3"/>
        <v>12.7</v>
      </c>
      <c r="D61" s="51">
        <f>E21*1000/D21/15</f>
        <v>87.046632124352328</v>
      </c>
      <c r="E61" s="30">
        <f t="shared" si="19"/>
        <v>12.6</v>
      </c>
      <c r="F61" s="51">
        <f>G21*1000/F21/15</f>
        <v>85.319211532803763</v>
      </c>
      <c r="G61" s="30">
        <f t="shared" si="20"/>
        <v>14.5</v>
      </c>
      <c r="H61" s="51">
        <f>I21*1000/H21/15</f>
        <v>84.694494857834243</v>
      </c>
      <c r="I61" s="30">
        <f t="shared" si="21"/>
        <v>14</v>
      </c>
      <c r="J61" s="51">
        <f>K21*1000/J21/15</f>
        <v>85.374387683694891</v>
      </c>
      <c r="K61" s="30">
        <f t="shared" si="22"/>
        <v>18.3</v>
      </c>
      <c r="L61" s="51">
        <f>M21*1000/L21/15</f>
        <v>77.180547351840914</v>
      </c>
      <c r="M61" s="30">
        <f t="shared" si="23"/>
        <v>19.600000000000001</v>
      </c>
      <c r="N61" s="51">
        <f>O21*1000/N21/15</f>
        <v>78.923440625568276</v>
      </c>
      <c r="O61" s="30">
        <f t="shared" si="24"/>
        <v>21.7</v>
      </c>
      <c r="P61" s="51">
        <f>Q21*1000/P21/15</f>
        <v>79.09215955983494</v>
      </c>
      <c r="Q61" s="26">
        <v>34.5</v>
      </c>
      <c r="R61" s="51">
        <f t="shared" si="10"/>
        <v>78.532530811120665</v>
      </c>
      <c r="S61" s="53">
        <v>54.8</v>
      </c>
      <c r="T61" s="51">
        <f t="shared" si="11"/>
        <v>69.447138700290978</v>
      </c>
      <c r="U61" s="54">
        <f t="shared" si="12"/>
        <v>53.7</v>
      </c>
    </row>
    <row r="62" spans="1:21" ht="15">
      <c r="A62" s="50" t="s">
        <v>24</v>
      </c>
      <c r="B62" s="51">
        <f>C22*1000/B22/15</f>
        <v>83.333333333333343</v>
      </c>
      <c r="C62" s="30">
        <f t="shared" si="3"/>
        <v>0.7</v>
      </c>
      <c r="D62" s="51">
        <f>E22*1000/D22/15</f>
        <v>76.502732240437155</v>
      </c>
      <c r="E62" s="30">
        <f t="shared" si="19"/>
        <v>0.7</v>
      </c>
      <c r="F62" s="51">
        <f>G22*1000/F22/15</f>
        <v>85.626911314984696</v>
      </c>
      <c r="G62" s="30">
        <f t="shared" si="20"/>
        <v>1.4</v>
      </c>
      <c r="H62" s="51">
        <f>I22*1000/H22/15</f>
        <v>81.159420289855078</v>
      </c>
      <c r="I62" s="30">
        <f t="shared" si="21"/>
        <v>1.4</v>
      </c>
      <c r="J62" s="51">
        <f>K22*1000/J22/15</f>
        <v>74.074074074074076</v>
      </c>
      <c r="K62" s="30">
        <f t="shared" si="22"/>
        <v>1.8</v>
      </c>
      <c r="L62" s="51">
        <f>M22*1000/L22/15</f>
        <v>53.254437869822489</v>
      </c>
      <c r="M62" s="30">
        <f t="shared" si="23"/>
        <v>2.7</v>
      </c>
      <c r="N62" s="51">
        <f>O22*1000/N22/15</f>
        <v>69.028156221616698</v>
      </c>
      <c r="O62" s="30">
        <f t="shared" si="24"/>
        <v>3.8</v>
      </c>
      <c r="P62" s="51">
        <f>Q22*1000/P22/15</f>
        <v>72.5</v>
      </c>
      <c r="Q62" s="26">
        <v>8.6999999999999993</v>
      </c>
      <c r="R62" s="51">
        <f t="shared" si="10"/>
        <v>65.268065268065271</v>
      </c>
      <c r="S62" s="53">
        <v>9.8000000000000007</v>
      </c>
      <c r="T62" s="51">
        <f t="shared" si="11"/>
        <v>70</v>
      </c>
      <c r="U62" s="54">
        <f t="shared" si="12"/>
        <v>12.6</v>
      </c>
    </row>
    <row r="63" spans="1:21" ht="15">
      <c r="A63" s="50" t="s">
        <v>25</v>
      </c>
      <c r="B63" s="51">
        <f>C23*1000/B23/15</f>
        <v>63.008130081300813</v>
      </c>
      <c r="C63" s="30">
        <f t="shared" si="3"/>
        <v>9.3000000000000007</v>
      </c>
      <c r="D63" s="51">
        <f>E23*1000/D23/15</f>
        <v>61.955469506292353</v>
      </c>
      <c r="E63" s="30">
        <f t="shared" si="19"/>
        <v>9.6</v>
      </c>
      <c r="F63" s="51">
        <f>G23*1000/F23/15</f>
        <v>59.297639608520434</v>
      </c>
      <c r="G63" s="30">
        <f t="shared" si="20"/>
        <v>10.3</v>
      </c>
      <c r="H63" s="51">
        <f>I23*1000/H23/15</f>
        <v>60.204363435515049</v>
      </c>
      <c r="I63" s="30">
        <f t="shared" si="21"/>
        <v>10.9</v>
      </c>
      <c r="J63" s="51">
        <f>K23*1000/J23/15</f>
        <v>55.512721665381655</v>
      </c>
      <c r="K63" s="30">
        <f t="shared" si="22"/>
        <v>10.8</v>
      </c>
      <c r="L63" s="51">
        <f>M23*1000/L23/15</f>
        <v>58.968058968058962</v>
      </c>
      <c r="M63" s="30">
        <f t="shared" si="23"/>
        <v>14.4</v>
      </c>
      <c r="N63" s="51">
        <f>O23*1000/N23/15</f>
        <v>62.356141452186641</v>
      </c>
      <c r="O63" s="30">
        <f t="shared" si="24"/>
        <v>14.9</v>
      </c>
      <c r="P63" s="51">
        <f>Q23*1000/P23/15</f>
        <v>59.858575892123007</v>
      </c>
      <c r="Q63" s="26">
        <v>18.2</v>
      </c>
      <c r="R63" s="51">
        <f t="shared" si="10"/>
        <v>61.893004115226333</v>
      </c>
      <c r="S63" s="53">
        <v>18.8</v>
      </c>
      <c r="T63" s="51">
        <f t="shared" si="11"/>
        <v>75.053519707845368</v>
      </c>
      <c r="U63" s="54">
        <f t="shared" si="12"/>
        <v>29.8</v>
      </c>
    </row>
    <row r="64" spans="1:21" ht="15">
      <c r="A64" s="50" t="s">
        <v>26</v>
      </c>
      <c r="B64" s="51">
        <f>C24*1000/B24/15</f>
        <v>92.257001647446458</v>
      </c>
      <c r="C64" s="30">
        <f t="shared" ref="C64:P77" si="25">C24</f>
        <v>8.4</v>
      </c>
      <c r="D64" s="51">
        <f>E24*1000/D24/15</f>
        <v>90.638044126416219</v>
      </c>
      <c r="E64" s="30">
        <f t="shared" si="19"/>
        <v>7.6</v>
      </c>
      <c r="F64" s="51">
        <f>G24*1000/F24/15</f>
        <v>84.623323013415913</v>
      </c>
      <c r="G64" s="30">
        <f t="shared" si="20"/>
        <v>8.1999999999999993</v>
      </c>
      <c r="H64" s="51">
        <f>I24*1000/H24/15</f>
        <v>88.593576965669982</v>
      </c>
      <c r="I64" s="30">
        <f t="shared" si="21"/>
        <v>8</v>
      </c>
      <c r="J64" s="51">
        <f>K24*1000/J24/15</f>
        <v>82.913165266106446</v>
      </c>
      <c r="K64" s="30">
        <f t="shared" si="22"/>
        <v>7.4</v>
      </c>
      <c r="L64" s="51">
        <f>M24*1000/L24/15</f>
        <v>86.772486772486772</v>
      </c>
      <c r="M64" s="30">
        <f t="shared" si="23"/>
        <v>8.1999999999999993</v>
      </c>
      <c r="N64" s="51">
        <f>O24*1000/N24/15</f>
        <v>89.723526343244657</v>
      </c>
      <c r="O64" s="30">
        <f t="shared" si="24"/>
        <v>8.6</v>
      </c>
      <c r="P64" s="51">
        <f>Q24*1000/P24/15</f>
        <v>76.067456045927514</v>
      </c>
      <c r="Q64" s="26">
        <v>10.6</v>
      </c>
      <c r="R64" s="51">
        <f t="shared" si="10"/>
        <v>79.150579150579162</v>
      </c>
      <c r="S64" s="53">
        <v>12.3</v>
      </c>
      <c r="T64" s="51">
        <f t="shared" si="11"/>
        <v>85.019055995309301</v>
      </c>
      <c r="U64" s="54">
        <f t="shared" si="12"/>
        <v>14.5</v>
      </c>
    </row>
    <row r="65" spans="1:21">
      <c r="A65" s="50" t="s">
        <v>27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26"/>
      <c r="R65" s="51"/>
      <c r="S65" s="53"/>
      <c r="T65" s="51"/>
      <c r="U65" s="51"/>
    </row>
    <row r="66" spans="1:21" ht="15">
      <c r="A66" s="50" t="s">
        <v>28</v>
      </c>
      <c r="B66" s="51"/>
      <c r="C66" s="51"/>
      <c r="D66" s="51"/>
      <c r="E66" s="51"/>
      <c r="F66" s="51"/>
      <c r="G66" s="51"/>
      <c r="H66" s="51"/>
      <c r="I66" s="30">
        <f t="shared" ref="I66" si="26">I26</f>
        <v>0.1</v>
      </c>
      <c r="J66" s="51"/>
      <c r="K66" s="30">
        <f t="shared" ref="K66" si="27">K26</f>
        <v>0.1</v>
      </c>
      <c r="L66" s="51"/>
      <c r="M66" s="30">
        <f t="shared" ref="M66" si="28">M26</f>
        <v>0.1</v>
      </c>
      <c r="N66" s="51"/>
      <c r="O66" s="30">
        <f t="shared" ref="O66" si="29">O26</f>
        <v>0.1</v>
      </c>
      <c r="P66" s="51">
        <f>Q26*1000/P26/15</f>
        <v>95.238095238095227</v>
      </c>
      <c r="Q66" s="26">
        <v>0.3</v>
      </c>
      <c r="R66" s="51">
        <f>S26*1000/R26/15</f>
        <v>90.909090909090907</v>
      </c>
      <c r="S66" s="53">
        <v>0.3</v>
      </c>
      <c r="T66" s="51">
        <f>U26*1000/T26/15</f>
        <v>86.956521739130437</v>
      </c>
      <c r="U66" s="54">
        <f>U26</f>
        <v>0.3</v>
      </c>
    </row>
    <row r="67" spans="1:21">
      <c r="A67" s="50" t="s">
        <v>29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26"/>
      <c r="R67" s="51"/>
      <c r="S67" s="53"/>
      <c r="T67" s="51"/>
      <c r="U67" s="51"/>
    </row>
    <row r="68" spans="1:21">
      <c r="A68" s="50" t="s">
        <v>30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26"/>
      <c r="R68" s="51"/>
      <c r="S68" s="53"/>
      <c r="T68" s="51"/>
      <c r="U68" s="54">
        <f>U28</f>
        <v>0</v>
      </c>
    </row>
    <row r="69" spans="1:21" ht="15">
      <c r="A69" s="50" t="s">
        <v>31</v>
      </c>
      <c r="B69" s="51"/>
      <c r="C69" s="51"/>
      <c r="D69" s="51"/>
      <c r="E69" s="51"/>
      <c r="F69" s="51"/>
      <c r="G69" s="51"/>
      <c r="H69" s="51"/>
      <c r="I69" s="30">
        <f t="shared" ref="I69" si="30">I29</f>
        <v>0.2</v>
      </c>
      <c r="J69" s="51"/>
      <c r="K69" s="30">
        <f t="shared" ref="K69" si="31">K29</f>
        <v>0.2</v>
      </c>
      <c r="L69" s="51"/>
      <c r="M69" s="30">
        <f t="shared" ref="M69" si="32">M29</f>
        <v>0.3</v>
      </c>
      <c r="N69" s="51"/>
      <c r="O69" s="30">
        <f t="shared" ref="O69:O70" si="33">O29</f>
        <v>0.4</v>
      </c>
      <c r="P69" s="51">
        <f>Q29*1000/P29/15</f>
        <v>62.015503875968996</v>
      </c>
      <c r="Q69" s="26">
        <v>0.8</v>
      </c>
      <c r="R69" s="51">
        <f>S29*1000/R29/15</f>
        <v>65.934065934065941</v>
      </c>
      <c r="S69" s="53">
        <v>0.9</v>
      </c>
      <c r="T69" s="51">
        <f>U29*1000/T29/15</f>
        <v>66.006600660065999</v>
      </c>
      <c r="U69" s="54">
        <f>U29</f>
        <v>1</v>
      </c>
    </row>
    <row r="70" spans="1:21" ht="15">
      <c r="A70" s="50" t="s">
        <v>32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30">
        <f t="shared" si="33"/>
        <v>0.1</v>
      </c>
      <c r="P70" s="51">
        <f>Q30*1000/P30/15</f>
        <v>47.61904761904762</v>
      </c>
      <c r="Q70" s="26">
        <v>0.1</v>
      </c>
      <c r="R70" s="51">
        <f>S30*1000/R30/15</f>
        <v>41.666666666666664</v>
      </c>
      <c r="S70" s="53">
        <v>0.1</v>
      </c>
      <c r="T70" s="51">
        <f>U30*1000/T30/15</f>
        <v>41.666666666666664</v>
      </c>
      <c r="U70" s="54">
        <f>U30</f>
        <v>0.1</v>
      </c>
    </row>
    <row r="71" spans="1:21">
      <c r="A71" s="50" t="s">
        <v>33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26"/>
      <c r="R71" s="51">
        <f>S31*1000/R31/15</f>
        <v>66.666666666666671</v>
      </c>
      <c r="S71" s="53">
        <v>0.01</v>
      </c>
      <c r="T71" s="51">
        <f>U31*1000/T31/15</f>
        <v>100</v>
      </c>
      <c r="U71" s="54">
        <f>U31</f>
        <v>0.03</v>
      </c>
    </row>
    <row r="72" spans="1:21">
      <c r="A72" s="50" t="s">
        <v>34</v>
      </c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26"/>
      <c r="R72" s="51"/>
      <c r="S72" s="53"/>
      <c r="T72" s="51"/>
      <c r="U72" s="51"/>
    </row>
    <row r="73" spans="1:21" ht="15">
      <c r="A73" s="50" t="s">
        <v>35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30">
        <f t="shared" ref="M73:M74" si="34">M33</f>
        <v>0.8</v>
      </c>
      <c r="N73" s="51"/>
      <c r="O73" s="30">
        <f t="shared" ref="O73:O74" si="35">O33</f>
        <v>1</v>
      </c>
      <c r="P73" s="51">
        <f>Q33*1000/P33/15</f>
        <v>90.196078431372555</v>
      </c>
      <c r="Q73" s="26">
        <v>2.2999999999999998</v>
      </c>
      <c r="R73" s="51">
        <f>S33*1000/R33/15</f>
        <v>94.052558782849232</v>
      </c>
      <c r="S73" s="53">
        <v>3.4</v>
      </c>
      <c r="T73" s="51">
        <f>U33*1000/T33/15</f>
        <v>90.024330900243299</v>
      </c>
      <c r="U73" s="54">
        <f>U33</f>
        <v>3.7</v>
      </c>
    </row>
    <row r="74" spans="1:21" ht="15">
      <c r="A74" s="50" t="s">
        <v>36</v>
      </c>
      <c r="B74" s="51">
        <f>C34*1000/B34/15</f>
        <v>141.14114114114116</v>
      </c>
      <c r="C74" s="30">
        <f t="shared" si="25"/>
        <v>4.7</v>
      </c>
      <c r="D74" s="51">
        <f>E34*1000/D34/15</f>
        <v>137.25490196078434</v>
      </c>
      <c r="E74" s="30">
        <f t="shared" ref="E74" si="36">E34</f>
        <v>4.2</v>
      </c>
      <c r="F74" s="51">
        <f>G34*1000/F34/15</f>
        <v>131.36288998357961</v>
      </c>
      <c r="G74" s="30">
        <f t="shared" ref="G74" si="37">G34</f>
        <v>4</v>
      </c>
      <c r="H74" s="51">
        <f>I34*1000/H34/15</f>
        <v>127.57201646090536</v>
      </c>
      <c r="I74" s="30">
        <f t="shared" ref="I74" si="38">I34</f>
        <v>3.1</v>
      </c>
      <c r="J74" s="51">
        <f>K34*1000/J34/15</f>
        <v>120.48192771084337</v>
      </c>
      <c r="K74" s="30">
        <f t="shared" ref="K74" si="39">K34</f>
        <v>3</v>
      </c>
      <c r="L74" s="51">
        <f>M34*1000/L34/15</f>
        <v>113.98963730569947</v>
      </c>
      <c r="M74" s="30">
        <f t="shared" si="34"/>
        <v>3.3</v>
      </c>
      <c r="N74" s="51">
        <f>O34*1000/N34/15</f>
        <v>108.52713178294574</v>
      </c>
      <c r="O74" s="30">
        <f t="shared" si="35"/>
        <v>3.5</v>
      </c>
      <c r="P74" s="51">
        <f>Q34*1000/P34/15</f>
        <v>107.14285714285712</v>
      </c>
      <c r="Q74" s="26">
        <v>2.7</v>
      </c>
      <c r="R74" s="51">
        <f>S34*1000/R34/15</f>
        <v>100.25062656641603</v>
      </c>
      <c r="S74" s="53">
        <v>2</v>
      </c>
      <c r="T74" s="51">
        <f>U34*1000/T34/15</f>
        <v>114.13748378728924</v>
      </c>
      <c r="U74" s="54">
        <f>U34</f>
        <v>4.4000000000000004</v>
      </c>
    </row>
    <row r="75" spans="1:21">
      <c r="A75" s="50" t="s">
        <v>37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26"/>
      <c r="R75" s="51"/>
      <c r="S75" s="53"/>
      <c r="T75" s="51"/>
      <c r="U75" s="51"/>
    </row>
    <row r="76" spans="1:21">
      <c r="A76" s="50" t="s">
        <v>38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26"/>
      <c r="R76" s="51"/>
      <c r="S76" s="53"/>
      <c r="T76" s="51"/>
      <c r="U76" s="51"/>
    </row>
    <row r="77" spans="1:21" ht="15.75" thickBot="1">
      <c r="A77" s="56" t="s">
        <v>39</v>
      </c>
      <c r="B77" s="57">
        <f>C37*1000/B37/15</f>
        <v>154.85382028132958</v>
      </c>
      <c r="C77" s="34">
        <f t="shared" si="25"/>
        <v>568.6</v>
      </c>
      <c r="D77" s="57">
        <f>E37*1000/D37/15</f>
        <v>143.83995272865405</v>
      </c>
      <c r="E77" s="34">
        <f t="shared" ref="E77" si="40">E37</f>
        <v>511.2</v>
      </c>
      <c r="F77" s="57">
        <f>G37*1000/F37/15</f>
        <v>143.93848371981258</v>
      </c>
      <c r="G77" s="34">
        <f t="shared" ref="G77" si="41">G37</f>
        <v>539.1</v>
      </c>
      <c r="H77" s="57">
        <f>I37*1000/H37/15</f>
        <v>136.44041871167684</v>
      </c>
      <c r="I77" s="34">
        <f t="shared" ref="I77" si="42">I37</f>
        <v>512.9</v>
      </c>
      <c r="J77" s="57">
        <f>K37*1000/J37/15</f>
        <v>137.52214983279373</v>
      </c>
      <c r="K77" s="34">
        <f t="shared" ref="K77" si="43">K37</f>
        <v>516.1</v>
      </c>
      <c r="L77" s="57">
        <f>M37*1000/L37/15</f>
        <v>131.26025060683591</v>
      </c>
      <c r="M77" s="34">
        <f t="shared" ref="M77" si="44">M37</f>
        <v>500.2</v>
      </c>
      <c r="N77" s="57">
        <f>O37*1000/N37/15</f>
        <v>136.76929046414855</v>
      </c>
      <c r="O77" s="34">
        <f t="shared" ref="O77" si="45">O37</f>
        <v>511.1</v>
      </c>
      <c r="P77" s="57">
        <f>Q37*1000/P37/15</f>
        <v>138.62428471974599</v>
      </c>
      <c r="Q77" s="32">
        <v>408.2</v>
      </c>
      <c r="R77" s="57">
        <f>S37*1000/R37/15</f>
        <v>132.72767560381121</v>
      </c>
      <c r="S77" s="58">
        <v>359.4</v>
      </c>
      <c r="T77" s="57">
        <f>U37*1000/T37/15</f>
        <v>122.63473892418911</v>
      </c>
      <c r="U77" s="59">
        <f>U37</f>
        <v>350.3</v>
      </c>
    </row>
    <row r="78" spans="1:21">
      <c r="A78" s="39" t="s">
        <v>48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</sheetData>
  <mergeCells count="22">
    <mergeCell ref="L43:M43"/>
    <mergeCell ref="N43:O43"/>
    <mergeCell ref="P43:Q43"/>
    <mergeCell ref="R43:S43"/>
    <mergeCell ref="T43:U43"/>
    <mergeCell ref="A44:A45"/>
    <mergeCell ref="N2:O2"/>
    <mergeCell ref="P2:Q2"/>
    <mergeCell ref="R2:S2"/>
    <mergeCell ref="T2:U2"/>
    <mergeCell ref="A3:A4"/>
    <mergeCell ref="B43:C43"/>
    <mergeCell ref="D43:E43"/>
    <mergeCell ref="F43:G43"/>
    <mergeCell ref="H43:I43"/>
    <mergeCell ref="J43:K43"/>
    <mergeCell ref="B2:C2"/>
    <mergeCell ref="D2:E2"/>
    <mergeCell ref="F2:G2"/>
    <mergeCell ref="H2:I2"/>
    <mergeCell ref="J2:K2"/>
    <mergeCell ref="L2:M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2025-01-13T05:36:46Z</dcterms:created>
  <dcterms:modified xsi:type="dcterms:W3CDTF">2025-01-13T05:50:07Z</dcterms:modified>
</cp:coreProperties>
</file>