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能源交通\"/>
    </mc:Choice>
  </mc:AlternateContent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3" i="1" l="1"/>
  <c r="L63" i="1"/>
  <c r="K63" i="1"/>
  <c r="J63" i="1"/>
  <c r="I63" i="1"/>
  <c r="H63" i="1"/>
  <c r="G63" i="1"/>
  <c r="H61" i="1"/>
  <c r="I61" i="1"/>
  <c r="J61" i="1"/>
  <c r="K61" i="1"/>
  <c r="L61" i="1"/>
  <c r="M61" i="1"/>
  <c r="G61" i="1"/>
  <c r="F63" i="1" l="1"/>
  <c r="E63" i="1"/>
  <c r="D63" i="1"/>
  <c r="C63" i="1"/>
  <c r="D61" i="1"/>
  <c r="E61" i="1"/>
  <c r="F61" i="1"/>
  <c r="C61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2" i="1"/>
  <c r="O53" i="1"/>
  <c r="O54" i="1"/>
  <c r="O55" i="1"/>
  <c r="O56" i="1"/>
  <c r="O5" i="1"/>
  <c r="O6" i="1"/>
  <c r="O7" i="1"/>
  <c r="O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2" i="1"/>
  <c r="N53" i="1"/>
  <c r="N54" i="1"/>
  <c r="N55" i="1"/>
  <c r="N56" i="1"/>
  <c r="N4" i="1"/>
  <c r="M62" i="1"/>
  <c r="L62" i="1"/>
  <c r="K62" i="1"/>
  <c r="J62" i="1"/>
  <c r="I62" i="1"/>
  <c r="H62" i="1"/>
  <c r="G62" i="1"/>
  <c r="F62" i="1"/>
  <c r="E62" i="1"/>
  <c r="D62" i="1"/>
  <c r="C62" i="1"/>
  <c r="B62" i="1"/>
</calcChain>
</file>

<file path=xl/sharedStrings.xml><?xml version="1.0" encoding="utf-8"?>
<sst xmlns="http://schemas.openxmlformats.org/spreadsheetml/2006/main" count="82" uniqueCount="72">
  <si>
    <r>
      <t>行</t>
    </r>
    <r>
      <rPr>
        <b/>
        <sz val="10"/>
        <rFont val="Times New Roman"/>
        <family val="1"/>
      </rPr>
      <t xml:space="preserve">    </t>
    </r>
    <r>
      <rPr>
        <b/>
        <sz val="10"/>
        <rFont val="宋体"/>
        <family val="3"/>
        <charset val="134"/>
      </rPr>
      <t>业</t>
    </r>
  </si>
  <si>
    <t xml:space="preserve">农、林、牧、渔、水利业         </t>
  </si>
  <si>
    <t xml:space="preserve">工业                       </t>
  </si>
  <si>
    <t xml:space="preserve">  采掘业                   </t>
  </si>
  <si>
    <t xml:space="preserve">  煤炭开采和洗选业</t>
  </si>
  <si>
    <t xml:space="preserve">  石油和天然气开采业</t>
  </si>
  <si>
    <t xml:space="preserve">  黑色金属矿采选业</t>
  </si>
  <si>
    <t xml:space="preserve">  有色金属矿采选业</t>
  </si>
  <si>
    <t xml:space="preserve">  非金属矿采选业</t>
  </si>
  <si>
    <t xml:space="preserve">  开采辅助活动</t>
  </si>
  <si>
    <t xml:space="preserve">  其他采矿业</t>
  </si>
  <si>
    <t xml:space="preserve">  制造业                   </t>
  </si>
  <si>
    <t xml:space="preserve">  农副食品加工业</t>
  </si>
  <si>
    <t xml:space="preserve">  食品制造业</t>
  </si>
  <si>
    <t xml:space="preserve">  酒、饮料和精制茶制造业</t>
  </si>
  <si>
    <t xml:space="preserve">  烟草制品业</t>
  </si>
  <si>
    <t xml:space="preserve">  纺织业</t>
  </si>
  <si>
    <t xml:space="preserve">  纺织服装、服饰业</t>
  </si>
  <si>
    <t xml:space="preserve">  皮革、毛皮、羽毛及其制品和制鞋业</t>
  </si>
  <si>
    <t xml:space="preserve">  木材加工和木、竹、藤、棕、草制品业</t>
  </si>
  <si>
    <t xml:space="preserve">  家具制造业</t>
  </si>
  <si>
    <t xml:space="preserve">  造纸和纸制品业</t>
  </si>
  <si>
    <t xml:space="preserve">  印刷和记录媒介复制业</t>
  </si>
  <si>
    <t xml:space="preserve">  文教、工美、体育和娱乐用品制造业</t>
  </si>
  <si>
    <t xml:space="preserve">  石油加工、炼焦和核燃料加工业 </t>
  </si>
  <si>
    <t xml:space="preserve">  化学原料和化学制品制造业</t>
  </si>
  <si>
    <t xml:space="preserve">  医药制造业</t>
  </si>
  <si>
    <t xml:space="preserve">  化学纤维制造业</t>
  </si>
  <si>
    <t xml:space="preserve">  橡胶和塑料制品业</t>
  </si>
  <si>
    <t xml:space="preserve">  非金属矿物制品业</t>
  </si>
  <si>
    <t xml:space="preserve">  黑色金属冶炼和压延加工业</t>
  </si>
  <si>
    <t xml:space="preserve">  有色金属冶炼和压延加工业 </t>
  </si>
  <si>
    <t xml:space="preserve">  金属制品业</t>
  </si>
  <si>
    <t xml:space="preserve">  通用设备制造业</t>
  </si>
  <si>
    <t xml:space="preserve">  专用设备制造业</t>
  </si>
  <si>
    <t xml:space="preserve">  汽车制造业</t>
  </si>
  <si>
    <t xml:space="preserve">  铁路、船舶、航空航天和其他运输设备制造业</t>
  </si>
  <si>
    <t xml:space="preserve">  电气机械和器材制造业</t>
  </si>
  <si>
    <t xml:space="preserve">  计算机、通信和其他电子设备制造业</t>
  </si>
  <si>
    <t xml:space="preserve">  仪器仪表制造业</t>
  </si>
  <si>
    <t xml:space="preserve">  其他制造业</t>
  </si>
  <si>
    <t xml:space="preserve">  废弃资源综合利用业</t>
  </si>
  <si>
    <t xml:space="preserve">  金属制品、机械和设备修理业</t>
  </si>
  <si>
    <t xml:space="preserve">  电力、煤气及水生产和供应业</t>
  </si>
  <si>
    <t xml:space="preserve">  电力、热力生产和供应业</t>
  </si>
  <si>
    <t xml:space="preserve">  燃气生产和供应业</t>
  </si>
  <si>
    <t xml:space="preserve">  水的生产和供应业</t>
  </si>
  <si>
    <t xml:space="preserve">建筑业                     </t>
  </si>
  <si>
    <t>交通运输、仓储和邮政业</t>
  </si>
  <si>
    <t>批发、零售业和住宿、餐饮业</t>
  </si>
  <si>
    <t xml:space="preserve">其他行业                   </t>
  </si>
  <si>
    <t xml:space="preserve">生活消费                   </t>
  </si>
  <si>
    <t>121121</t>
  </si>
  <si>
    <t>126743</t>
  </si>
  <si>
    <t>130756</t>
    <phoneticPr fontId="13" type="noConversion"/>
  </si>
  <si>
    <t>134091</t>
    <phoneticPr fontId="13" type="noConversion"/>
  </si>
  <si>
    <t>138326</t>
    <phoneticPr fontId="13" type="noConversion"/>
  </si>
  <si>
    <t>139232</t>
    <phoneticPr fontId="13" type="noConversion"/>
  </si>
  <si>
    <t>140011</t>
    <phoneticPr fontId="13" type="noConversion"/>
  </si>
  <si>
    <t>140541</t>
    <phoneticPr fontId="13" type="noConversion"/>
  </si>
  <si>
    <t>141008</t>
    <phoneticPr fontId="13" type="noConversion"/>
  </si>
  <si>
    <t>141212</t>
    <phoneticPr fontId="13" type="noConversion"/>
  </si>
  <si>
    <r>
      <rPr>
        <b/>
        <sz val="9"/>
        <color theme="1"/>
        <rFont val="宋体"/>
        <family val="2"/>
        <charset val="134"/>
      </rPr>
      <t>亿千瓦时</t>
    </r>
    <phoneticPr fontId="2" type="noConversion"/>
  </si>
  <si>
    <r>
      <rPr>
        <b/>
        <sz val="9"/>
        <color theme="1"/>
        <rFont val="宋体"/>
        <family val="3"/>
        <charset val="134"/>
      </rPr>
      <t>亿千瓦时</t>
    </r>
    <phoneticPr fontId="2" type="noConversion"/>
  </si>
  <si>
    <r>
      <rPr>
        <b/>
        <sz val="9"/>
        <color theme="1"/>
        <rFont val="宋体"/>
        <family val="3"/>
        <charset val="134"/>
      </rPr>
      <t>亿千瓦时</t>
    </r>
    <phoneticPr fontId="2" type="noConversion"/>
  </si>
  <si>
    <r>
      <rPr>
        <b/>
        <sz val="9"/>
        <color theme="1"/>
        <rFont val="宋体"/>
        <family val="2"/>
        <charset val="134"/>
      </rPr>
      <t>比上年</t>
    </r>
    <r>
      <rPr>
        <b/>
        <sz val="9"/>
        <color theme="1"/>
        <rFont val="Arial"/>
        <family val="2"/>
      </rPr>
      <t xml:space="preserve"> %</t>
    </r>
    <phoneticPr fontId="2" type="noConversion"/>
  </si>
  <si>
    <r>
      <rPr>
        <b/>
        <sz val="9"/>
        <color theme="1"/>
        <rFont val="宋体"/>
        <family val="2"/>
        <charset val="134"/>
      </rPr>
      <t>比重</t>
    </r>
    <r>
      <rPr>
        <b/>
        <sz val="9"/>
        <color theme="1"/>
        <rFont val="Arial"/>
        <family val="2"/>
      </rPr>
      <t xml:space="preserve"> %</t>
    </r>
    <phoneticPr fontId="2" type="noConversion"/>
  </si>
  <si>
    <r>
      <rPr>
        <b/>
        <sz val="11"/>
        <rFont val="宋体"/>
        <family val="3"/>
        <charset val="134"/>
      </rPr>
      <t>人口</t>
    </r>
    <r>
      <rPr>
        <b/>
        <sz val="11"/>
        <rFont val="Arial"/>
        <family val="2"/>
      </rPr>
      <t xml:space="preserve">  </t>
    </r>
    <r>
      <rPr>
        <b/>
        <sz val="11"/>
        <rFont val="宋体"/>
        <family val="3"/>
        <charset val="134"/>
      </rPr>
      <t>（万人）</t>
    </r>
    <phoneticPr fontId="2" type="noConversion"/>
  </si>
  <si>
    <r>
      <rPr>
        <b/>
        <sz val="11"/>
        <rFont val="宋体"/>
        <family val="3"/>
        <charset val="134"/>
      </rPr>
      <t>人均生活电力消费（千瓦时）</t>
    </r>
    <phoneticPr fontId="3" type="noConversion"/>
  </si>
  <si>
    <r>
      <rPr>
        <sz val="10"/>
        <rFont val="宋体"/>
        <family val="3"/>
        <charset val="134"/>
      </rPr>
      <t>平均年增速</t>
    </r>
    <r>
      <rPr>
        <sz val="10"/>
        <rFont val="Arial"/>
        <family val="2"/>
      </rPr>
      <t xml:space="preserve"> %</t>
    </r>
    <phoneticPr fontId="2" type="noConversion"/>
  </si>
  <si>
    <t xml:space="preserve">全 社 会 消 费 总 量              </t>
    <phoneticPr fontId="2" type="noConversion"/>
  </si>
  <si>
    <t>我国近年分行业电力消费简况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</si>
</sst>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"/>
  </numFmts>
  <fonts count="24">
    <font>
      <sz val="11"/>
      <color theme="1"/>
      <name val="宋体"/>
      <family val="2"/>
      <charset val="134"/>
      <scheme val="minor"/>
    </font>
    <font>
      <sz val="16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0"/>
      <name val="宋体"/>
      <family val="3"/>
      <charset val="134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u/>
      <sz val="10"/>
      <name val="宋体"/>
      <family val="3"/>
      <charset val="134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宋体"/>
      <family val="2"/>
      <charset val="134"/>
    </font>
    <font>
      <b/>
      <sz val="9"/>
      <color theme="1"/>
      <name val="宋体"/>
      <family val="3"/>
      <charset val="134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name val="宋体"/>
      <family val="3"/>
      <charset val="134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2" fontId="7" fillId="4" borderId="1" xfId="0" applyNumberFormat="1" applyFont="1" applyFill="1" applyBorder="1" applyAlignment="1">
      <alignment horizontal="right" vertical="center"/>
    </xf>
    <xf numFmtId="2" fontId="7" fillId="4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vertical="center"/>
    </xf>
    <xf numFmtId="2" fontId="15" fillId="0" borderId="0" xfId="0" applyNumberFormat="1" applyFont="1" applyAlignment="1">
      <alignment horizontal="center" vertical="center"/>
    </xf>
    <xf numFmtId="177" fontId="15" fillId="0" borderId="0" xfId="0" applyNumberFormat="1" applyFont="1" applyAlignment="1">
      <alignment horizontal="center" vertical="center"/>
    </xf>
    <xf numFmtId="49" fontId="6" fillId="5" borderId="0" xfId="0" applyNumberFormat="1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19" fillId="0" borderId="0" xfId="0" applyFont="1" applyFill="1" applyBorder="1" applyAlignment="1">
      <alignment vertical="center"/>
    </xf>
    <xf numFmtId="176" fontId="19" fillId="0" borderId="2" xfId="0" applyNumberFormat="1" applyFont="1" applyFill="1" applyBorder="1" applyAlignment="1" applyProtection="1">
      <alignment horizontal="right" vertical="center" wrapText="1"/>
    </xf>
    <xf numFmtId="0" fontId="19" fillId="0" borderId="2" xfId="0" applyFont="1" applyFill="1" applyBorder="1" applyAlignment="1" applyProtection="1">
      <alignment horizontal="right" vertical="center" wrapText="1"/>
    </xf>
    <xf numFmtId="0" fontId="20" fillId="0" borderId="2" xfId="0" applyFont="1" applyBorder="1" applyAlignment="1">
      <alignment horizontal="right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vertical="center"/>
    </xf>
    <xf numFmtId="2" fontId="0" fillId="0" borderId="0" xfId="0" applyNumberFormat="1" applyBorder="1">
      <alignment vertical="center"/>
    </xf>
    <xf numFmtId="49" fontId="6" fillId="5" borderId="0" xfId="0" applyNumberFormat="1" applyFont="1" applyFill="1" applyBorder="1" applyAlignment="1" applyProtection="1">
      <alignment horizontal="left" vertical="center"/>
      <protection locked="0"/>
    </xf>
    <xf numFmtId="0" fontId="21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right" vertical="center"/>
    </xf>
    <xf numFmtId="0" fontId="7" fillId="0" borderId="6" xfId="0" applyFont="1" applyFill="1" applyBorder="1" applyAlignment="1">
      <alignment horizontal="right" vertical="center"/>
    </xf>
    <xf numFmtId="2" fontId="7" fillId="0" borderId="7" xfId="0" applyNumberFormat="1" applyFont="1" applyFill="1" applyBorder="1" applyAlignment="1">
      <alignment horizontal="center" vertical="center"/>
    </xf>
    <xf numFmtId="177" fontId="15" fillId="0" borderId="4" xfId="0" applyNumberFormat="1" applyFont="1" applyBorder="1" applyAlignment="1">
      <alignment horizontal="center" vertical="center"/>
    </xf>
    <xf numFmtId="177" fontId="15" fillId="0" borderId="5" xfId="0" applyNumberFormat="1" applyFont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horizontal="left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2" fontId="8" fillId="5" borderId="1" xfId="0" applyNumberFormat="1" applyFont="1" applyFill="1" applyBorder="1" applyAlignment="1">
      <alignment horizontal="center" vertical="center"/>
    </xf>
    <xf numFmtId="2" fontId="8" fillId="5" borderId="0" xfId="0" applyNumberFormat="1" applyFont="1" applyFill="1" applyBorder="1" applyAlignment="1">
      <alignment horizontal="center" vertical="center"/>
    </xf>
    <xf numFmtId="1" fontId="8" fillId="5" borderId="0" xfId="0" applyNumberFormat="1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right" vertical="center"/>
    </xf>
    <xf numFmtId="2" fontId="7" fillId="5" borderId="0" xfId="0" applyNumberFormat="1" applyFont="1" applyFill="1" applyBorder="1" applyAlignment="1">
      <alignment horizontal="right" vertical="center"/>
    </xf>
    <xf numFmtId="49" fontId="4" fillId="5" borderId="11" xfId="0" applyNumberFormat="1" applyFont="1" applyFill="1" applyBorder="1" applyAlignment="1" applyProtection="1">
      <alignment horizontal="left" vertical="center"/>
      <protection locked="0"/>
    </xf>
    <xf numFmtId="2" fontId="15" fillId="5" borderId="0" xfId="0" applyNumberFormat="1" applyFont="1" applyFill="1" applyBorder="1" applyAlignment="1">
      <alignment horizontal="center" vertical="center"/>
    </xf>
    <xf numFmtId="177" fontId="15" fillId="5" borderId="12" xfId="0" applyNumberFormat="1" applyFont="1" applyFill="1" applyBorder="1" applyAlignment="1">
      <alignment horizontal="center" vertical="center"/>
    </xf>
    <xf numFmtId="49" fontId="6" fillId="5" borderId="11" xfId="0" applyNumberFormat="1" applyFont="1" applyFill="1" applyBorder="1" applyAlignment="1">
      <alignment horizontal="left" vertical="center"/>
    </xf>
    <xf numFmtId="2" fontId="11" fillId="5" borderId="0" xfId="0" applyNumberFormat="1" applyFont="1" applyFill="1" applyBorder="1">
      <alignment vertical="center"/>
    </xf>
    <xf numFmtId="49" fontId="6" fillId="5" borderId="12" xfId="0" applyNumberFormat="1" applyFont="1" applyFill="1" applyBorder="1" applyAlignment="1">
      <alignment horizontal="left" vertical="center"/>
    </xf>
    <xf numFmtId="49" fontId="4" fillId="5" borderId="11" xfId="0" applyNumberFormat="1" applyFont="1" applyFill="1" applyBorder="1" applyAlignment="1">
      <alignment horizontal="left" vertical="center"/>
    </xf>
    <xf numFmtId="49" fontId="6" fillId="5" borderId="13" xfId="0" applyNumberFormat="1" applyFont="1" applyFill="1" applyBorder="1" applyAlignment="1" applyProtection="1">
      <alignment horizontal="left" vertical="center"/>
      <protection locked="0"/>
    </xf>
    <xf numFmtId="2" fontId="7" fillId="5" borderId="14" xfId="0" applyNumberFormat="1" applyFont="1" applyFill="1" applyBorder="1" applyAlignment="1">
      <alignment horizontal="right" vertical="center"/>
    </xf>
    <xf numFmtId="2" fontId="7" fillId="5" borderId="15" xfId="0" applyNumberFormat="1" applyFont="1" applyFill="1" applyBorder="1" applyAlignment="1">
      <alignment horizontal="right" vertical="center"/>
    </xf>
    <xf numFmtId="2" fontId="0" fillId="5" borderId="15" xfId="0" applyNumberFormat="1" applyFill="1" applyBorder="1">
      <alignment vertical="center"/>
    </xf>
    <xf numFmtId="2" fontId="15" fillId="5" borderId="15" xfId="0" applyNumberFormat="1" applyFont="1" applyFill="1" applyBorder="1" applyAlignment="1">
      <alignment horizontal="center" vertical="center"/>
    </xf>
    <xf numFmtId="177" fontId="15" fillId="5" borderId="16" xfId="0" applyNumberFormat="1" applyFont="1" applyFill="1" applyBorder="1" applyAlignment="1">
      <alignment horizontal="center" vertical="center"/>
    </xf>
    <xf numFmtId="49" fontId="14" fillId="5" borderId="13" xfId="0" applyNumberFormat="1" applyFont="1" applyFill="1" applyBorder="1" applyAlignment="1" applyProtection="1">
      <alignment horizontal="left" vertical="center"/>
      <protection locked="0"/>
    </xf>
    <xf numFmtId="2" fontId="8" fillId="5" borderId="14" xfId="0" applyNumberFormat="1" applyFont="1" applyFill="1" applyBorder="1" applyAlignment="1">
      <alignment horizontal="right" vertical="center"/>
    </xf>
    <xf numFmtId="2" fontId="8" fillId="5" borderId="15" xfId="0" applyNumberFormat="1" applyFont="1" applyFill="1" applyBorder="1" applyAlignment="1">
      <alignment horizontal="right" vertical="center"/>
    </xf>
    <xf numFmtId="49" fontId="4" fillId="5" borderId="13" xfId="0" applyNumberFormat="1" applyFont="1" applyFill="1" applyBorder="1" applyAlignment="1" applyProtection="1">
      <alignment horizontal="left" vertical="center"/>
      <protection locked="0"/>
    </xf>
    <xf numFmtId="2" fontId="8" fillId="5" borderId="14" xfId="0" applyNumberFormat="1" applyFont="1" applyFill="1" applyBorder="1" applyAlignment="1">
      <alignment horizontal="center" vertical="center"/>
    </xf>
    <xf numFmtId="2" fontId="8" fillId="5" borderId="15" xfId="0" applyNumberFormat="1" applyFont="1" applyFill="1" applyBorder="1" applyAlignment="1">
      <alignment horizontal="center" vertical="center"/>
    </xf>
    <xf numFmtId="1" fontId="8" fillId="5" borderId="15" xfId="0" applyNumberFormat="1" applyFont="1" applyFill="1" applyBorder="1" applyAlignment="1">
      <alignment horizontal="center" vertical="center"/>
    </xf>
    <xf numFmtId="49" fontId="4" fillId="5" borderId="17" xfId="0" applyNumberFormat="1" applyFont="1" applyFill="1" applyBorder="1" applyAlignment="1" applyProtection="1">
      <alignment horizontal="left" vertical="center"/>
      <protection locked="0"/>
    </xf>
    <xf numFmtId="2" fontId="8" fillId="5" borderId="18" xfId="0" applyNumberFormat="1" applyFont="1" applyFill="1" applyBorder="1" applyAlignment="1">
      <alignment horizontal="right" vertical="center"/>
    </xf>
    <xf numFmtId="2" fontId="8" fillId="5" borderId="19" xfId="0" applyNumberFormat="1" applyFont="1" applyFill="1" applyBorder="1" applyAlignment="1">
      <alignment horizontal="right" vertical="center"/>
    </xf>
    <xf numFmtId="1" fontId="8" fillId="5" borderId="19" xfId="0" applyNumberFormat="1" applyFont="1" applyFill="1" applyBorder="1" applyAlignment="1">
      <alignment horizontal="right" vertical="center"/>
    </xf>
    <xf numFmtId="1" fontId="10" fillId="5" borderId="19" xfId="0" applyNumberFormat="1" applyFont="1" applyFill="1" applyBorder="1" applyAlignment="1">
      <alignment horizontal="right" vertical="center"/>
    </xf>
    <xf numFmtId="49" fontId="14" fillId="5" borderId="13" xfId="0" applyNumberFormat="1" applyFont="1" applyFill="1" applyBorder="1" applyAlignment="1">
      <alignment horizontal="left" vertical="center"/>
    </xf>
    <xf numFmtId="49" fontId="6" fillId="5" borderId="13" xfId="0" applyNumberFormat="1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center" vertical="center" wrapText="1"/>
    </xf>
    <xf numFmtId="0" fontId="16" fillId="5" borderId="22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1" fontId="8" fillId="5" borderId="11" xfId="0" applyNumberFormat="1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1" fontId="8" fillId="5" borderId="13" xfId="0" applyNumberFormat="1" applyFont="1" applyFill="1" applyBorder="1" applyAlignment="1">
      <alignment horizontal="center" vertical="center"/>
    </xf>
    <xf numFmtId="0" fontId="9" fillId="5" borderId="17" xfId="0" applyFont="1" applyFill="1" applyBorder="1">
      <alignment vertical="center"/>
    </xf>
    <xf numFmtId="2" fontId="7" fillId="5" borderId="11" xfId="0" applyNumberFormat="1" applyFont="1" applyFill="1" applyBorder="1" applyAlignment="1">
      <alignment horizontal="right" vertical="center"/>
    </xf>
    <xf numFmtId="2" fontId="11" fillId="5" borderId="11" xfId="0" applyNumberFormat="1" applyFont="1" applyFill="1" applyBorder="1">
      <alignment vertical="center"/>
    </xf>
    <xf numFmtId="2" fontId="9" fillId="5" borderId="13" xfId="0" applyNumberFormat="1" applyFont="1" applyFill="1" applyBorder="1">
      <alignment vertical="center"/>
    </xf>
    <xf numFmtId="2" fontId="8" fillId="5" borderId="13" xfId="0" applyNumberFormat="1" applyFont="1" applyFill="1" applyBorder="1" applyAlignment="1">
      <alignment horizontal="right" vertical="center"/>
    </xf>
    <xf numFmtId="2" fontId="7" fillId="5" borderId="13" xfId="0" applyNumberFormat="1" applyFont="1" applyFill="1" applyBorder="1" applyAlignment="1">
      <alignment horizontal="right" vertical="center"/>
    </xf>
    <xf numFmtId="2" fontId="8" fillId="5" borderId="11" xfId="0" applyNumberFormat="1" applyFont="1" applyFill="1" applyBorder="1" applyAlignment="1">
      <alignment horizontal="center" vertical="center"/>
    </xf>
    <xf numFmtId="2" fontId="0" fillId="5" borderId="13" xfId="0" applyNumberFormat="1" applyFill="1" applyBorder="1">
      <alignment vertical="center"/>
    </xf>
    <xf numFmtId="2" fontId="23" fillId="5" borderId="0" xfId="0" applyNumberFormat="1" applyFont="1" applyFill="1" applyBorder="1" applyAlignment="1">
      <alignment horizontal="center" vertical="center"/>
    </xf>
    <xf numFmtId="0" fontId="23" fillId="5" borderId="12" xfId="0" applyFont="1" applyFill="1" applyBorder="1" applyAlignment="1">
      <alignment horizontal="center" vertical="center"/>
    </xf>
    <xf numFmtId="177" fontId="23" fillId="5" borderId="12" xfId="0" applyNumberFormat="1" applyFont="1" applyFill="1" applyBorder="1" applyAlignment="1">
      <alignment horizontal="center" vertical="center"/>
    </xf>
    <xf numFmtId="2" fontId="23" fillId="5" borderId="15" xfId="0" applyNumberFormat="1" applyFont="1" applyFill="1" applyBorder="1" applyAlignment="1">
      <alignment horizontal="center" vertical="center"/>
    </xf>
    <xf numFmtId="177" fontId="23" fillId="5" borderId="16" xfId="0" applyNumberFormat="1" applyFont="1" applyFill="1" applyBorder="1" applyAlignment="1">
      <alignment horizontal="center" vertical="center"/>
    </xf>
    <xf numFmtId="2" fontId="23" fillId="5" borderId="19" xfId="0" applyNumberFormat="1" applyFont="1" applyFill="1" applyBorder="1" applyAlignment="1">
      <alignment horizontal="center" vertical="center"/>
    </xf>
    <xf numFmtId="177" fontId="23" fillId="5" borderId="20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9"/>
  <sheetViews>
    <sheetView tabSelected="1" topLeftCell="A31" workbookViewId="0">
      <selection activeCell="H64" sqref="H64"/>
    </sheetView>
  </sheetViews>
  <sheetFormatPr defaultRowHeight="13.5"/>
  <cols>
    <col min="1" max="1" width="35.125" customWidth="1"/>
    <col min="4" max="4" width="9.25" customWidth="1"/>
    <col min="5" max="5" width="8.125" customWidth="1"/>
    <col min="6" max="6" width="9.5" customWidth="1"/>
    <col min="7" max="13" width="9.5" bestFit="1" customWidth="1"/>
    <col min="15" max="15" width="9.5" bestFit="1" customWidth="1"/>
  </cols>
  <sheetData>
    <row r="1" spans="1:15" ht="21" thickBot="1">
      <c r="A1" s="87" t="s">
        <v>71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>
      <c r="A2" s="26" t="s">
        <v>0</v>
      </c>
      <c r="B2" s="27">
        <v>1995</v>
      </c>
      <c r="C2" s="27">
        <v>2000</v>
      </c>
      <c r="D2" s="27">
        <v>2005</v>
      </c>
      <c r="E2" s="27">
        <v>2010</v>
      </c>
      <c r="F2" s="27">
        <v>2015</v>
      </c>
      <c r="G2" s="27">
        <v>2016</v>
      </c>
      <c r="H2" s="27">
        <v>2017</v>
      </c>
      <c r="I2" s="27">
        <v>2018</v>
      </c>
      <c r="J2" s="27">
        <v>2019</v>
      </c>
      <c r="K2" s="27">
        <v>2020</v>
      </c>
      <c r="L2" s="63">
        <v>2021</v>
      </c>
      <c r="M2" s="84">
        <v>2022</v>
      </c>
      <c r="N2" s="85"/>
      <c r="O2" s="86"/>
    </row>
    <row r="3" spans="1:15" ht="14.25" thickBot="1">
      <c r="A3" s="28"/>
      <c r="B3" s="29" t="s">
        <v>62</v>
      </c>
      <c r="C3" s="29" t="s">
        <v>63</v>
      </c>
      <c r="D3" s="29" t="s">
        <v>63</v>
      </c>
      <c r="E3" s="29" t="s">
        <v>63</v>
      </c>
      <c r="F3" s="29" t="s">
        <v>63</v>
      </c>
      <c r="G3" s="29" t="s">
        <v>64</v>
      </c>
      <c r="H3" s="29" t="s">
        <v>63</v>
      </c>
      <c r="I3" s="29" t="s">
        <v>63</v>
      </c>
      <c r="J3" s="29" t="s">
        <v>63</v>
      </c>
      <c r="K3" s="29" t="s">
        <v>63</v>
      </c>
      <c r="L3" s="64" t="s">
        <v>63</v>
      </c>
      <c r="M3" s="65" t="s">
        <v>63</v>
      </c>
      <c r="N3" s="29" t="s">
        <v>65</v>
      </c>
      <c r="O3" s="30" t="s">
        <v>66</v>
      </c>
    </row>
    <row r="4" spans="1:15" ht="22.5" customHeight="1">
      <c r="A4" s="36" t="s">
        <v>70</v>
      </c>
      <c r="B4" s="31">
        <v>10023.4</v>
      </c>
      <c r="C4" s="32">
        <v>13472.38</v>
      </c>
      <c r="D4" s="33">
        <v>24940.32</v>
      </c>
      <c r="E4" s="33">
        <v>41934.49</v>
      </c>
      <c r="F4" s="33">
        <v>58019.98</v>
      </c>
      <c r="G4" s="33">
        <v>61205.09</v>
      </c>
      <c r="H4" s="33">
        <v>65913.97</v>
      </c>
      <c r="I4" s="33">
        <v>71508.2</v>
      </c>
      <c r="J4" s="33">
        <v>74866.12</v>
      </c>
      <c r="K4" s="33">
        <v>77620.17</v>
      </c>
      <c r="L4" s="33">
        <v>85200.1</v>
      </c>
      <c r="M4" s="66">
        <v>88357.62</v>
      </c>
      <c r="N4" s="77">
        <f>(M4/L4-1)*100</f>
        <v>3.7060050399001732</v>
      </c>
      <c r="O4" s="78">
        <f t="shared" ref="O4:O50" si="0">M4/$M$4*100</f>
        <v>100</v>
      </c>
    </row>
    <row r="5" spans="1:15" ht="14.25">
      <c r="A5" s="36" t="s">
        <v>1</v>
      </c>
      <c r="B5" s="31">
        <v>582.41999999999996</v>
      </c>
      <c r="C5" s="32">
        <v>532.96</v>
      </c>
      <c r="D5" s="33">
        <v>776.33</v>
      </c>
      <c r="E5" s="33">
        <v>976.49</v>
      </c>
      <c r="F5" s="33">
        <v>1039.83</v>
      </c>
      <c r="G5" s="33">
        <v>1091.9100000000001</v>
      </c>
      <c r="H5" s="33">
        <v>1175.1199999999999</v>
      </c>
      <c r="I5" s="33">
        <v>1242.53</v>
      </c>
      <c r="J5" s="33">
        <v>1336.2</v>
      </c>
      <c r="K5" s="33">
        <v>1422.11</v>
      </c>
      <c r="L5" s="33">
        <v>1596.54</v>
      </c>
      <c r="M5" s="67">
        <v>1756.72</v>
      </c>
      <c r="N5" s="37">
        <f t="shared" ref="N5:N62" si="1">(M5/L5-1)*100</f>
        <v>10.032946246257545</v>
      </c>
      <c r="O5" s="38">
        <f t="shared" si="0"/>
        <v>1.9881929821106548</v>
      </c>
    </row>
    <row r="6" spans="1:15" ht="15" thickBot="1">
      <c r="A6" s="52" t="s">
        <v>2</v>
      </c>
      <c r="B6" s="53">
        <v>7659.81</v>
      </c>
      <c r="C6" s="54">
        <v>10004.620000000001</v>
      </c>
      <c r="D6" s="55">
        <v>18521.689999999999</v>
      </c>
      <c r="E6" s="55">
        <v>30871.77</v>
      </c>
      <c r="F6" s="55">
        <v>41549.99</v>
      </c>
      <c r="G6" s="55">
        <v>42996.89</v>
      </c>
      <c r="H6" s="55">
        <v>46052.84</v>
      </c>
      <c r="I6" s="55">
        <v>49094.91</v>
      </c>
      <c r="J6" s="55">
        <v>50698.3</v>
      </c>
      <c r="K6" s="55">
        <v>52353.440000000002</v>
      </c>
      <c r="L6" s="55">
        <v>56622.31</v>
      </c>
      <c r="M6" s="68">
        <v>57412.480000000003</v>
      </c>
      <c r="N6" s="47">
        <f t="shared" si="1"/>
        <v>1.3955100030359047</v>
      </c>
      <c r="O6" s="48">
        <f t="shared" si="0"/>
        <v>64.977395271624573</v>
      </c>
    </row>
    <row r="7" spans="1:15" ht="15.75" thickBot="1">
      <c r="A7" s="56" t="s">
        <v>3</v>
      </c>
      <c r="B7" s="57">
        <v>837.66</v>
      </c>
      <c r="C7" s="58">
        <v>993.71</v>
      </c>
      <c r="D7" s="59">
        <v>1480.34</v>
      </c>
      <c r="E7" s="59">
        <v>1940.39</v>
      </c>
      <c r="F7" s="60">
        <v>2377.66</v>
      </c>
      <c r="G7" s="59">
        <v>2290.86</v>
      </c>
      <c r="H7" s="60">
        <v>2403.62</v>
      </c>
      <c r="I7" s="59">
        <v>2577.04</v>
      </c>
      <c r="J7" s="59">
        <v>2776.92</v>
      </c>
      <c r="K7" s="59">
        <v>2565.98</v>
      </c>
      <c r="L7" s="59">
        <v>2818.5</v>
      </c>
      <c r="M7" s="69">
        <v>2697.2</v>
      </c>
      <c r="N7" s="82">
        <f t="shared" si="1"/>
        <v>-4.303707645910948</v>
      </c>
      <c r="O7" s="83">
        <f t="shared" si="0"/>
        <v>3.0525946715178613</v>
      </c>
    </row>
    <row r="8" spans="1:15" ht="14.25">
      <c r="A8" s="39" t="s">
        <v>4</v>
      </c>
      <c r="B8" s="34">
        <v>392.38</v>
      </c>
      <c r="C8" s="35">
        <v>417.16</v>
      </c>
      <c r="D8" s="35">
        <v>589.53</v>
      </c>
      <c r="E8" s="35">
        <v>751.67</v>
      </c>
      <c r="F8" s="35">
        <v>883.79</v>
      </c>
      <c r="G8" s="35">
        <v>847.04</v>
      </c>
      <c r="H8" s="35">
        <v>881.57</v>
      </c>
      <c r="I8" s="35">
        <v>906.28</v>
      </c>
      <c r="J8" s="35">
        <v>1026.76</v>
      </c>
      <c r="K8" s="35">
        <v>908.81</v>
      </c>
      <c r="L8" s="35">
        <v>978.65</v>
      </c>
      <c r="M8" s="70">
        <v>950.7</v>
      </c>
      <c r="N8" s="37">
        <f t="shared" si="1"/>
        <v>-2.8559750676952822</v>
      </c>
      <c r="O8" s="38">
        <f t="shared" si="0"/>
        <v>1.0759683205591097</v>
      </c>
    </row>
    <row r="9" spans="1:15" ht="14.25">
      <c r="A9" s="39" t="s">
        <v>5</v>
      </c>
      <c r="B9" s="34">
        <v>258.85000000000002</v>
      </c>
      <c r="C9" s="35">
        <v>321.64</v>
      </c>
      <c r="D9" s="35">
        <v>385.35</v>
      </c>
      <c r="E9" s="35">
        <v>347.9</v>
      </c>
      <c r="F9" s="40">
        <v>459.26</v>
      </c>
      <c r="G9" s="35">
        <v>463.18</v>
      </c>
      <c r="H9" s="35">
        <v>454.06</v>
      </c>
      <c r="I9" s="35">
        <v>417.33</v>
      </c>
      <c r="J9" s="35">
        <v>434.44</v>
      </c>
      <c r="K9" s="35">
        <v>463.32</v>
      </c>
      <c r="L9" s="35">
        <v>588.04</v>
      </c>
      <c r="M9" s="70">
        <v>557.14</v>
      </c>
      <c r="N9" s="37">
        <f t="shared" si="1"/>
        <v>-5.2547445751989663</v>
      </c>
      <c r="O9" s="38">
        <f t="shared" si="0"/>
        <v>0.6305511624237955</v>
      </c>
    </row>
    <row r="10" spans="1:15" ht="14.25">
      <c r="A10" s="39" t="s">
        <v>6</v>
      </c>
      <c r="B10" s="34">
        <v>34.28</v>
      </c>
      <c r="C10" s="35">
        <v>63.46</v>
      </c>
      <c r="D10" s="35">
        <v>205.63</v>
      </c>
      <c r="E10" s="35">
        <v>361.33</v>
      </c>
      <c r="F10" s="35">
        <v>344.82</v>
      </c>
      <c r="G10" s="35">
        <v>315.14</v>
      </c>
      <c r="H10" s="35">
        <v>374.11</v>
      </c>
      <c r="I10" s="35">
        <v>388.26</v>
      </c>
      <c r="J10" s="35">
        <v>419.28</v>
      </c>
      <c r="K10" s="35">
        <v>447.44</v>
      </c>
      <c r="L10" s="35">
        <v>482.02</v>
      </c>
      <c r="M10" s="70">
        <v>432.87</v>
      </c>
      <c r="N10" s="37">
        <f t="shared" si="1"/>
        <v>-10.196672337247414</v>
      </c>
      <c r="O10" s="38">
        <f t="shared" si="0"/>
        <v>0.48990681279101905</v>
      </c>
    </row>
    <row r="11" spans="1:15" ht="14.25">
      <c r="A11" s="39" t="s">
        <v>7</v>
      </c>
      <c r="B11" s="34">
        <v>83</v>
      </c>
      <c r="C11" s="35">
        <v>80.790000000000006</v>
      </c>
      <c r="D11" s="35">
        <v>157.66</v>
      </c>
      <c r="E11" s="35">
        <v>258.70999999999998</v>
      </c>
      <c r="F11" s="35">
        <v>325.26</v>
      </c>
      <c r="G11" s="35">
        <v>306.76</v>
      </c>
      <c r="H11" s="35">
        <v>326.11</v>
      </c>
      <c r="I11" s="35">
        <v>379.48</v>
      </c>
      <c r="J11" s="35">
        <v>386.17</v>
      </c>
      <c r="K11" s="35">
        <v>329.47</v>
      </c>
      <c r="L11" s="35">
        <v>327.35000000000002</v>
      </c>
      <c r="M11" s="71">
        <v>339.55</v>
      </c>
      <c r="N11" s="37">
        <f t="shared" si="1"/>
        <v>3.7268978157934951</v>
      </c>
      <c r="O11" s="38">
        <f t="shared" si="0"/>
        <v>0.38429056826111885</v>
      </c>
    </row>
    <row r="12" spans="1:15" ht="14.25">
      <c r="A12" s="39" t="s">
        <v>8</v>
      </c>
      <c r="B12" s="34">
        <v>52.76</v>
      </c>
      <c r="C12" s="35">
        <v>84.83</v>
      </c>
      <c r="D12" s="35">
        <v>114.14</v>
      </c>
      <c r="E12" s="35">
        <v>155.26</v>
      </c>
      <c r="F12" s="35">
        <v>225.74</v>
      </c>
      <c r="G12" s="35">
        <v>224.75</v>
      </c>
      <c r="H12" s="35">
        <v>228.93</v>
      </c>
      <c r="I12" s="35">
        <v>250.76</v>
      </c>
      <c r="J12" s="35">
        <v>257.36</v>
      </c>
      <c r="K12" s="35">
        <v>225.7</v>
      </c>
      <c r="L12" s="35">
        <v>237.67</v>
      </c>
      <c r="M12" s="70">
        <v>218.93</v>
      </c>
      <c r="N12" s="37">
        <f t="shared" si="1"/>
        <v>-7.8848823999663313</v>
      </c>
      <c r="O12" s="38">
        <f t="shared" si="0"/>
        <v>0.24777715832545061</v>
      </c>
    </row>
    <row r="13" spans="1:15" ht="14.25">
      <c r="A13" s="39" t="s">
        <v>9</v>
      </c>
      <c r="B13" s="34"/>
      <c r="C13" s="35"/>
      <c r="D13" s="35"/>
      <c r="E13" s="35"/>
      <c r="F13" s="35">
        <v>25.72</v>
      </c>
      <c r="G13" s="35">
        <v>23.11</v>
      </c>
      <c r="H13" s="35">
        <v>23.87</v>
      </c>
      <c r="I13" s="35">
        <v>39.950000000000003</v>
      </c>
      <c r="J13" s="35">
        <v>41.3</v>
      </c>
      <c r="K13" s="35">
        <v>29.53</v>
      </c>
      <c r="L13" s="35">
        <v>32.729999999999997</v>
      </c>
      <c r="M13" s="71">
        <v>32.729999999999997</v>
      </c>
      <c r="N13" s="37">
        <f t="shared" si="1"/>
        <v>0</v>
      </c>
      <c r="O13" s="38">
        <f t="shared" si="0"/>
        <v>3.7042645557904347E-2</v>
      </c>
    </row>
    <row r="14" spans="1:15" ht="14.25">
      <c r="A14" s="39" t="s">
        <v>10</v>
      </c>
      <c r="B14" s="34">
        <v>16.39</v>
      </c>
      <c r="C14" s="35">
        <v>25.84</v>
      </c>
      <c r="D14" s="35">
        <v>28.04</v>
      </c>
      <c r="E14" s="35">
        <v>65.52</v>
      </c>
      <c r="F14" s="35">
        <v>113.08</v>
      </c>
      <c r="G14" s="35">
        <v>110.88</v>
      </c>
      <c r="H14" s="35">
        <v>114.96</v>
      </c>
      <c r="I14" s="35">
        <v>194.99</v>
      </c>
      <c r="J14" s="35">
        <v>211.62</v>
      </c>
      <c r="K14" s="35">
        <v>161.71</v>
      </c>
      <c r="L14" s="35">
        <v>172.04</v>
      </c>
      <c r="M14" s="70">
        <v>165.29</v>
      </c>
      <c r="N14" s="37">
        <f t="shared" si="1"/>
        <v>-3.9235061613578259</v>
      </c>
      <c r="O14" s="38">
        <f t="shared" si="0"/>
        <v>0.18706932124246894</v>
      </c>
    </row>
    <row r="15" spans="1:15" ht="15.75" thickBot="1">
      <c r="A15" s="49" t="s">
        <v>11</v>
      </c>
      <c r="B15" s="50">
        <v>5156.1000000000004</v>
      </c>
      <c r="C15" s="51">
        <v>6731.44</v>
      </c>
      <c r="D15" s="51">
        <v>13126.01</v>
      </c>
      <c r="E15" s="51">
        <v>22870</v>
      </c>
      <c r="F15" s="51">
        <v>31178.1</v>
      </c>
      <c r="G15" s="51">
        <v>32131.97</v>
      </c>
      <c r="H15" s="51">
        <v>34687.629999999997</v>
      </c>
      <c r="I15" s="51">
        <v>36935.83</v>
      </c>
      <c r="J15" s="51">
        <v>38108.53</v>
      </c>
      <c r="K15" s="51">
        <v>39853.379999999997</v>
      </c>
      <c r="L15" s="51">
        <v>43406.86</v>
      </c>
      <c r="M15" s="72">
        <v>44220.09</v>
      </c>
      <c r="N15" s="80">
        <f t="shared" si="1"/>
        <v>1.873505708544676</v>
      </c>
      <c r="O15" s="81">
        <f t="shared" si="0"/>
        <v>50.046719230327838</v>
      </c>
    </row>
    <row r="16" spans="1:15" ht="14.25">
      <c r="A16" s="39" t="s">
        <v>12</v>
      </c>
      <c r="B16" s="34">
        <v>181</v>
      </c>
      <c r="C16" s="35">
        <v>161.24</v>
      </c>
      <c r="D16" s="35">
        <v>253.35</v>
      </c>
      <c r="E16" s="35">
        <v>424.36</v>
      </c>
      <c r="F16" s="35">
        <v>641.29</v>
      </c>
      <c r="G16" s="35">
        <v>672.07</v>
      </c>
      <c r="H16" s="35">
        <v>716.29</v>
      </c>
      <c r="I16" s="35">
        <v>763.86</v>
      </c>
      <c r="J16" s="35">
        <v>797.43</v>
      </c>
      <c r="K16" s="35">
        <v>842.42</v>
      </c>
      <c r="L16" s="35">
        <v>923.14</v>
      </c>
      <c r="M16" s="70">
        <v>947.02</v>
      </c>
      <c r="N16" s="37">
        <f t="shared" si="1"/>
        <v>2.5868232337456831</v>
      </c>
      <c r="O16" s="38">
        <f t="shared" si="0"/>
        <v>1.0718034279329842</v>
      </c>
    </row>
    <row r="17" spans="1:15" ht="14.25">
      <c r="A17" s="39" t="s">
        <v>13</v>
      </c>
      <c r="B17" s="34">
        <v>72.150000000000006</v>
      </c>
      <c r="C17" s="35">
        <v>98.83</v>
      </c>
      <c r="D17" s="35">
        <v>114.81</v>
      </c>
      <c r="E17" s="35">
        <v>184.69</v>
      </c>
      <c r="F17" s="35">
        <v>239.46</v>
      </c>
      <c r="G17" s="35">
        <v>255.5</v>
      </c>
      <c r="H17" s="35">
        <v>263.33999999999997</v>
      </c>
      <c r="I17" s="35">
        <v>277.38</v>
      </c>
      <c r="J17" s="35">
        <v>301.94</v>
      </c>
      <c r="K17" s="35">
        <v>334.09</v>
      </c>
      <c r="L17" s="35">
        <v>369.58</v>
      </c>
      <c r="M17" s="71">
        <v>380.33</v>
      </c>
      <c r="N17" s="37">
        <f t="shared" si="1"/>
        <v>2.9087071811245258</v>
      </c>
      <c r="O17" s="38">
        <f t="shared" si="0"/>
        <v>0.43044391643867275</v>
      </c>
    </row>
    <row r="18" spans="1:15" ht="14.25">
      <c r="A18" s="39" t="s">
        <v>14</v>
      </c>
      <c r="B18" s="34">
        <v>52.62</v>
      </c>
      <c r="C18" s="35">
        <v>58.98</v>
      </c>
      <c r="D18" s="35">
        <v>76.55</v>
      </c>
      <c r="E18" s="35">
        <v>132.34</v>
      </c>
      <c r="F18" s="35">
        <v>162.13</v>
      </c>
      <c r="G18" s="35">
        <v>162.78</v>
      </c>
      <c r="H18" s="35">
        <v>156.37</v>
      </c>
      <c r="I18" s="35">
        <v>169.23</v>
      </c>
      <c r="J18" s="35">
        <v>173.56</v>
      </c>
      <c r="K18" s="35">
        <v>176.06</v>
      </c>
      <c r="L18" s="35">
        <v>199.14</v>
      </c>
      <c r="M18" s="70">
        <v>202.27</v>
      </c>
      <c r="N18" s="37">
        <f t="shared" si="1"/>
        <v>1.571758561815817</v>
      </c>
      <c r="O18" s="38">
        <f t="shared" si="0"/>
        <v>0.22892196507782805</v>
      </c>
    </row>
    <row r="19" spans="1:15" ht="14.25">
      <c r="A19" s="39" t="s">
        <v>15</v>
      </c>
      <c r="B19" s="34">
        <v>17.16</v>
      </c>
      <c r="C19" s="35">
        <v>32.85</v>
      </c>
      <c r="D19" s="35">
        <v>35.86</v>
      </c>
      <c r="E19" s="35">
        <v>45.88</v>
      </c>
      <c r="F19" s="35">
        <v>52.75</v>
      </c>
      <c r="G19" s="35">
        <v>51.96</v>
      </c>
      <c r="H19" s="35">
        <v>51.96</v>
      </c>
      <c r="I19" s="35">
        <v>52.81</v>
      </c>
      <c r="J19" s="35">
        <v>52.91</v>
      </c>
      <c r="K19" s="35">
        <v>50.87</v>
      </c>
      <c r="L19" s="35">
        <v>53.08</v>
      </c>
      <c r="M19" s="71">
        <v>53.83</v>
      </c>
      <c r="N19" s="37">
        <f t="shared" si="1"/>
        <v>1.4129615674453699</v>
      </c>
      <c r="O19" s="38">
        <f t="shared" si="0"/>
        <v>6.0922872300091378E-2</v>
      </c>
    </row>
    <row r="20" spans="1:15" ht="14.25">
      <c r="A20" s="39" t="s">
        <v>16</v>
      </c>
      <c r="B20" s="34">
        <v>335.22</v>
      </c>
      <c r="C20" s="35">
        <v>370.42</v>
      </c>
      <c r="D20" s="35">
        <v>823.57</v>
      </c>
      <c r="E20" s="35">
        <v>1276.74</v>
      </c>
      <c r="F20" s="35">
        <v>1561.63</v>
      </c>
      <c r="G20" s="35">
        <v>1592.73</v>
      </c>
      <c r="H20" s="35">
        <v>1684.9</v>
      </c>
      <c r="I20" s="35">
        <v>1748.42</v>
      </c>
      <c r="J20" s="35">
        <v>1760.15</v>
      </c>
      <c r="K20" s="35">
        <v>1650.38</v>
      </c>
      <c r="L20" s="35">
        <v>1889.87</v>
      </c>
      <c r="M20" s="70">
        <v>1777.12</v>
      </c>
      <c r="N20" s="37">
        <f t="shared" si="1"/>
        <v>-5.966018826691788</v>
      </c>
      <c r="O20" s="38">
        <f t="shared" si="0"/>
        <v>2.0112809738424371</v>
      </c>
    </row>
    <row r="21" spans="1:15" ht="14.25">
      <c r="A21" s="39" t="s">
        <v>17</v>
      </c>
      <c r="B21" s="34">
        <v>41.22</v>
      </c>
      <c r="C21" s="35">
        <v>49.07</v>
      </c>
      <c r="D21" s="35">
        <v>87.6</v>
      </c>
      <c r="E21" s="35">
        <v>151.58000000000001</v>
      </c>
      <c r="F21" s="35">
        <v>216.93</v>
      </c>
      <c r="G21" s="35">
        <v>227.52</v>
      </c>
      <c r="H21" s="35">
        <v>215.83</v>
      </c>
      <c r="I21" s="35">
        <v>233.18</v>
      </c>
      <c r="J21" s="35">
        <v>231.59</v>
      </c>
      <c r="K21" s="35">
        <v>220.24</v>
      </c>
      <c r="L21" s="35">
        <v>258.01</v>
      </c>
      <c r="M21" s="70">
        <v>248.62</v>
      </c>
      <c r="N21" s="37">
        <f t="shared" si="1"/>
        <v>-3.6393938219448807</v>
      </c>
      <c r="O21" s="38">
        <f t="shared" si="0"/>
        <v>0.28137924040959911</v>
      </c>
    </row>
    <row r="22" spans="1:15" ht="14.25">
      <c r="A22" s="39" t="s">
        <v>18</v>
      </c>
      <c r="B22" s="34">
        <v>42.88</v>
      </c>
      <c r="C22" s="35">
        <v>27.12</v>
      </c>
      <c r="D22" s="35">
        <v>54.85</v>
      </c>
      <c r="E22" s="35">
        <v>89.72</v>
      </c>
      <c r="F22" s="35">
        <v>158.22999999999999</v>
      </c>
      <c r="G22" s="35">
        <v>153.61000000000001</v>
      </c>
      <c r="H22" s="35">
        <v>147.25</v>
      </c>
      <c r="I22" s="35">
        <v>157.66</v>
      </c>
      <c r="J22" s="35">
        <v>156.81</v>
      </c>
      <c r="K22" s="35">
        <v>140.96</v>
      </c>
      <c r="L22" s="35">
        <v>162.07</v>
      </c>
      <c r="M22" s="70">
        <v>155.4</v>
      </c>
      <c r="N22" s="37">
        <f t="shared" si="1"/>
        <v>-4.1155056457086392</v>
      </c>
      <c r="O22" s="38">
        <f t="shared" si="0"/>
        <v>0.17587617230975666</v>
      </c>
    </row>
    <row r="23" spans="1:15" ht="14.25">
      <c r="A23" s="39" t="s">
        <v>19</v>
      </c>
      <c r="B23" s="34">
        <v>25.88</v>
      </c>
      <c r="C23" s="35">
        <v>32.24</v>
      </c>
      <c r="D23" s="35">
        <v>105.57</v>
      </c>
      <c r="E23" s="35">
        <v>212.21</v>
      </c>
      <c r="F23" s="35">
        <v>254.36</v>
      </c>
      <c r="G23" s="35">
        <v>251.17</v>
      </c>
      <c r="H23" s="35">
        <v>245.28</v>
      </c>
      <c r="I23" s="35">
        <v>269.86</v>
      </c>
      <c r="J23" s="35">
        <v>279.32</v>
      </c>
      <c r="K23" s="35">
        <v>283.98</v>
      </c>
      <c r="L23" s="35">
        <v>330.79</v>
      </c>
      <c r="M23" s="71">
        <v>310.42</v>
      </c>
      <c r="N23" s="37">
        <f t="shared" si="1"/>
        <v>-6.1579854288219105</v>
      </c>
      <c r="O23" s="38">
        <f t="shared" si="0"/>
        <v>0.35132227418529383</v>
      </c>
    </row>
    <row r="24" spans="1:15" ht="14.25">
      <c r="A24" s="39" t="s">
        <v>20</v>
      </c>
      <c r="B24" s="34">
        <v>13.16</v>
      </c>
      <c r="C24" s="35">
        <v>12.48</v>
      </c>
      <c r="D24" s="35">
        <v>24.28</v>
      </c>
      <c r="E24" s="35">
        <v>44.49</v>
      </c>
      <c r="F24" s="35">
        <v>92.78</v>
      </c>
      <c r="G24" s="35">
        <v>95.94</v>
      </c>
      <c r="H24" s="35">
        <v>98.6</v>
      </c>
      <c r="I24" s="35">
        <v>108.84</v>
      </c>
      <c r="J24" s="35">
        <v>115.36</v>
      </c>
      <c r="K24" s="35">
        <v>120.74</v>
      </c>
      <c r="L24" s="35">
        <v>142.21</v>
      </c>
      <c r="M24" s="70">
        <v>133.16</v>
      </c>
      <c r="N24" s="37">
        <f t="shared" si="1"/>
        <v>-6.363828141480921</v>
      </c>
      <c r="O24" s="38">
        <f t="shared" si="0"/>
        <v>0.15070573426491118</v>
      </c>
    </row>
    <row r="25" spans="1:15" ht="14.25">
      <c r="A25" s="39" t="s">
        <v>21</v>
      </c>
      <c r="B25" s="34">
        <v>169.06</v>
      </c>
      <c r="C25" s="35">
        <v>237.41</v>
      </c>
      <c r="D25" s="35">
        <v>407.73</v>
      </c>
      <c r="E25" s="35">
        <v>535.44000000000005</v>
      </c>
      <c r="F25" s="35">
        <v>634.91999999999996</v>
      </c>
      <c r="G25" s="35">
        <v>675.81</v>
      </c>
      <c r="H25" s="35">
        <v>712.37</v>
      </c>
      <c r="I25" s="35">
        <v>728.24</v>
      </c>
      <c r="J25" s="35">
        <v>744.61</v>
      </c>
      <c r="K25" s="35">
        <v>798.25</v>
      </c>
      <c r="L25" s="35">
        <v>849.39</v>
      </c>
      <c r="M25" s="70">
        <v>900.64</v>
      </c>
      <c r="N25" s="37">
        <f t="shared" si="1"/>
        <v>6.0337418618067185</v>
      </c>
      <c r="O25" s="38">
        <f t="shared" si="0"/>
        <v>1.0193121996721959</v>
      </c>
    </row>
    <row r="26" spans="1:15" ht="14.25">
      <c r="A26" s="39" t="s">
        <v>22</v>
      </c>
      <c r="B26" s="34">
        <v>31.19</v>
      </c>
      <c r="C26" s="35">
        <v>31.21</v>
      </c>
      <c r="D26" s="35">
        <v>60.71</v>
      </c>
      <c r="E26" s="35">
        <v>95.45</v>
      </c>
      <c r="F26" s="35">
        <v>111.98</v>
      </c>
      <c r="G26" s="35">
        <v>115.6</v>
      </c>
      <c r="H26" s="35">
        <v>121.32</v>
      </c>
      <c r="I26" s="35">
        <v>126.27</v>
      </c>
      <c r="J26" s="35">
        <v>131.05000000000001</v>
      </c>
      <c r="K26" s="35">
        <v>132.53</v>
      </c>
      <c r="L26" s="35">
        <v>147.97999999999999</v>
      </c>
      <c r="M26" s="70">
        <v>142.80000000000001</v>
      </c>
      <c r="N26" s="37">
        <f t="shared" si="1"/>
        <v>-3.5004730368968673</v>
      </c>
      <c r="O26" s="38">
        <f t="shared" si="0"/>
        <v>0.16161594212247909</v>
      </c>
    </row>
    <row r="27" spans="1:15" ht="14.25">
      <c r="A27" s="39" t="s">
        <v>23</v>
      </c>
      <c r="B27" s="34">
        <v>7.09</v>
      </c>
      <c r="C27" s="35">
        <v>20.81</v>
      </c>
      <c r="D27" s="35">
        <v>42.54</v>
      </c>
      <c r="E27" s="35">
        <v>48.09</v>
      </c>
      <c r="F27" s="35">
        <v>73.11</v>
      </c>
      <c r="G27" s="35">
        <v>77.069999999999993</v>
      </c>
      <c r="H27" s="35">
        <v>82.58</v>
      </c>
      <c r="I27" s="35">
        <v>88.42</v>
      </c>
      <c r="J27" s="35">
        <v>89.78</v>
      </c>
      <c r="K27" s="35">
        <v>85.05</v>
      </c>
      <c r="L27" s="35">
        <v>99.61</v>
      </c>
      <c r="M27" s="70">
        <v>93.95</v>
      </c>
      <c r="N27" s="37">
        <f t="shared" si="1"/>
        <v>-5.6821604256600651</v>
      </c>
      <c r="O27" s="38">
        <f t="shared" si="0"/>
        <v>0.10632925603926409</v>
      </c>
    </row>
    <row r="28" spans="1:15" ht="14.25">
      <c r="A28" s="39" t="s">
        <v>24</v>
      </c>
      <c r="B28" s="34">
        <v>156.06</v>
      </c>
      <c r="C28" s="35">
        <v>245.6</v>
      </c>
      <c r="D28" s="35">
        <v>313.49</v>
      </c>
      <c r="E28" s="35">
        <v>565.34</v>
      </c>
      <c r="F28" s="35">
        <v>779.92</v>
      </c>
      <c r="G28" s="35">
        <v>836.08</v>
      </c>
      <c r="H28" s="35">
        <v>946.44</v>
      </c>
      <c r="I28" s="35">
        <v>1114.43</v>
      </c>
      <c r="J28" s="35">
        <v>1198.93</v>
      </c>
      <c r="K28" s="35">
        <v>1283.3</v>
      </c>
      <c r="L28" s="35">
        <v>1428.83</v>
      </c>
      <c r="M28" s="70">
        <v>1598.19</v>
      </c>
      <c r="N28" s="37">
        <f t="shared" si="1"/>
        <v>11.853054597117939</v>
      </c>
      <c r="O28" s="38">
        <f t="shared" si="0"/>
        <v>1.8087743875400901</v>
      </c>
    </row>
    <row r="29" spans="1:15" ht="14.25">
      <c r="A29" s="39" t="s">
        <v>25</v>
      </c>
      <c r="B29" s="34">
        <v>1028.05</v>
      </c>
      <c r="C29" s="35">
        <v>1155.74</v>
      </c>
      <c r="D29" s="35">
        <v>2129.77</v>
      </c>
      <c r="E29" s="35">
        <v>3144.93</v>
      </c>
      <c r="F29" s="35">
        <v>4754.04</v>
      </c>
      <c r="G29" s="35">
        <v>4874.63</v>
      </c>
      <c r="H29" s="35">
        <v>5122.26</v>
      </c>
      <c r="I29" s="35">
        <v>5449.17</v>
      </c>
      <c r="J29" s="35">
        <v>5427.38</v>
      </c>
      <c r="K29" s="35">
        <v>5781.14</v>
      </c>
      <c r="L29" s="35">
        <v>6133.64</v>
      </c>
      <c r="M29" s="70">
        <v>6611.69</v>
      </c>
      <c r="N29" s="37">
        <f t="shared" si="1"/>
        <v>7.7939037830716984</v>
      </c>
      <c r="O29" s="38">
        <f t="shared" si="0"/>
        <v>7.4828747084858112</v>
      </c>
    </row>
    <row r="30" spans="1:15" ht="14.25">
      <c r="A30" s="39" t="s">
        <v>26</v>
      </c>
      <c r="B30" s="34">
        <v>107.46</v>
      </c>
      <c r="C30" s="35">
        <v>88.36</v>
      </c>
      <c r="D30" s="35">
        <v>153.21</v>
      </c>
      <c r="E30" s="35">
        <v>222.58</v>
      </c>
      <c r="F30" s="35">
        <v>315.19</v>
      </c>
      <c r="G30" s="35">
        <v>337.18</v>
      </c>
      <c r="H30" s="35">
        <v>364.77</v>
      </c>
      <c r="I30" s="35">
        <v>385.74</v>
      </c>
      <c r="J30" s="35">
        <v>407.71</v>
      </c>
      <c r="K30" s="35">
        <v>430.45</v>
      </c>
      <c r="L30" s="35">
        <v>487.56</v>
      </c>
      <c r="M30" s="70">
        <v>523.38</v>
      </c>
      <c r="N30" s="37">
        <f t="shared" si="1"/>
        <v>7.3467880876199931</v>
      </c>
      <c r="O30" s="38">
        <f t="shared" si="0"/>
        <v>0.59234279963629632</v>
      </c>
    </row>
    <row r="31" spans="1:15" ht="14.25">
      <c r="A31" s="39" t="s">
        <v>27</v>
      </c>
      <c r="B31" s="34">
        <v>92.78</v>
      </c>
      <c r="C31" s="35">
        <v>194.79</v>
      </c>
      <c r="D31" s="35">
        <v>233.2</v>
      </c>
      <c r="E31" s="35">
        <v>298.86</v>
      </c>
      <c r="F31" s="35">
        <v>362.05</v>
      </c>
      <c r="G31" s="35">
        <v>390.28</v>
      </c>
      <c r="H31" s="35">
        <v>425.47</v>
      </c>
      <c r="I31" s="35">
        <v>437.68</v>
      </c>
      <c r="J31" s="35">
        <v>455.15</v>
      </c>
      <c r="K31" s="35">
        <v>450.37</v>
      </c>
      <c r="L31" s="35">
        <v>512.16</v>
      </c>
      <c r="M31" s="70">
        <v>502.33</v>
      </c>
      <c r="N31" s="37">
        <f t="shared" si="1"/>
        <v>-1.9193220868478522</v>
      </c>
      <c r="O31" s="38">
        <f t="shared" si="0"/>
        <v>0.56851916110913803</v>
      </c>
    </row>
    <row r="32" spans="1:15" ht="14.25">
      <c r="A32" s="39" t="s">
        <v>28</v>
      </c>
      <c r="B32" s="34">
        <v>125.16</v>
      </c>
      <c r="C32" s="35">
        <v>219.56</v>
      </c>
      <c r="D32" s="35">
        <v>531.71</v>
      </c>
      <c r="E32" s="35">
        <v>862.99</v>
      </c>
      <c r="F32" s="35">
        <v>1174.69</v>
      </c>
      <c r="G32" s="35">
        <v>1238.3599999999999</v>
      </c>
      <c r="H32" s="35">
        <v>1349.35</v>
      </c>
      <c r="I32" s="35">
        <v>1376.17</v>
      </c>
      <c r="J32" s="35">
        <v>1426.38</v>
      </c>
      <c r="K32" s="35">
        <v>1480.76</v>
      </c>
      <c r="L32" s="35">
        <v>1655.8</v>
      </c>
      <c r="M32" s="70">
        <v>1608.55</v>
      </c>
      <c r="N32" s="37">
        <f t="shared" si="1"/>
        <v>-2.853605507911583</v>
      </c>
      <c r="O32" s="38">
        <f t="shared" si="0"/>
        <v>1.8204994656940736</v>
      </c>
    </row>
    <row r="33" spans="1:15" ht="14.25">
      <c r="A33" s="39" t="s">
        <v>29</v>
      </c>
      <c r="B33" s="34">
        <v>599.61</v>
      </c>
      <c r="C33" s="35">
        <v>763.74</v>
      </c>
      <c r="D33" s="35">
        <v>1419.51</v>
      </c>
      <c r="E33" s="35">
        <v>2448.48</v>
      </c>
      <c r="F33" s="35">
        <v>3105.42</v>
      </c>
      <c r="G33" s="35">
        <v>3187.99</v>
      </c>
      <c r="H33" s="35">
        <v>3305.08</v>
      </c>
      <c r="I33" s="35">
        <v>3506.4</v>
      </c>
      <c r="J33" s="35">
        <v>3760.64</v>
      </c>
      <c r="K33" s="35">
        <v>3929.53</v>
      </c>
      <c r="L33" s="35">
        <v>4152.08</v>
      </c>
      <c r="M33" s="70">
        <v>4018.67</v>
      </c>
      <c r="N33" s="37">
        <f t="shared" si="1"/>
        <v>-3.2130883797999998</v>
      </c>
      <c r="O33" s="38">
        <f t="shared" si="0"/>
        <v>4.5481872418021219</v>
      </c>
    </row>
    <row r="34" spans="1:15" ht="14.25">
      <c r="A34" s="39" t="s">
        <v>30</v>
      </c>
      <c r="B34" s="34">
        <v>905.36</v>
      </c>
      <c r="C34" s="35">
        <v>1121.08</v>
      </c>
      <c r="D34" s="35">
        <v>2550.4699999999998</v>
      </c>
      <c r="E34" s="35">
        <v>4611.6099999999997</v>
      </c>
      <c r="F34" s="35">
        <v>5332.61</v>
      </c>
      <c r="G34" s="35">
        <v>5281.67</v>
      </c>
      <c r="H34" s="35">
        <v>5583.54</v>
      </c>
      <c r="I34" s="35">
        <v>6142.36</v>
      </c>
      <c r="J34" s="35">
        <v>6459.68</v>
      </c>
      <c r="K34" s="35">
        <v>6785.56</v>
      </c>
      <c r="L34" s="35">
        <v>7117.87</v>
      </c>
      <c r="M34" s="70">
        <v>6860.72</v>
      </c>
      <c r="N34" s="37">
        <f t="shared" si="1"/>
        <v>-3.6127380803526843</v>
      </c>
      <c r="O34" s="38">
        <f t="shared" si="0"/>
        <v>7.764717972258647</v>
      </c>
    </row>
    <row r="35" spans="1:15" ht="14.25">
      <c r="A35" s="39" t="s">
        <v>31</v>
      </c>
      <c r="B35" s="34">
        <v>425.61</v>
      </c>
      <c r="C35" s="35">
        <v>697.58</v>
      </c>
      <c r="D35" s="35">
        <v>1473.1</v>
      </c>
      <c r="E35" s="35">
        <v>3129.09</v>
      </c>
      <c r="F35" s="35">
        <v>5505.48</v>
      </c>
      <c r="G35" s="35">
        <v>5671.42</v>
      </c>
      <c r="H35" s="35">
        <v>6373.46</v>
      </c>
      <c r="I35" s="35">
        <v>6698.08</v>
      </c>
      <c r="J35" s="35">
        <v>6673.67</v>
      </c>
      <c r="K35" s="35">
        <v>7132.92</v>
      </c>
      <c r="L35" s="35">
        <v>7440.46</v>
      </c>
      <c r="M35" s="70">
        <v>7782.21</v>
      </c>
      <c r="N35" s="37">
        <f t="shared" si="1"/>
        <v>4.5931299946508686</v>
      </c>
      <c r="O35" s="38">
        <f t="shared" si="0"/>
        <v>8.807627457597885</v>
      </c>
    </row>
    <row r="36" spans="1:15" ht="14.25">
      <c r="A36" s="39" t="s">
        <v>32</v>
      </c>
      <c r="B36" s="34">
        <v>113.51</v>
      </c>
      <c r="C36" s="35">
        <v>196.3</v>
      </c>
      <c r="D36" s="35">
        <v>507.25</v>
      </c>
      <c r="E36" s="35">
        <v>960.72</v>
      </c>
      <c r="F36" s="35">
        <v>1264.19</v>
      </c>
      <c r="G36" s="35">
        <v>1370.68</v>
      </c>
      <c r="H36" s="35">
        <v>1848.37</v>
      </c>
      <c r="I36" s="35">
        <v>1623.17</v>
      </c>
      <c r="J36" s="35">
        <v>1672.84</v>
      </c>
      <c r="K36" s="35">
        <v>1551.86</v>
      </c>
      <c r="L36" s="35">
        <v>1735.61</v>
      </c>
      <c r="M36" s="70">
        <v>1649.28</v>
      </c>
      <c r="N36" s="37">
        <f t="shared" si="1"/>
        <v>-4.974043707975861</v>
      </c>
      <c r="O36" s="38">
        <f t="shared" si="0"/>
        <v>1.8665962256565989</v>
      </c>
    </row>
    <row r="37" spans="1:15" ht="14.25">
      <c r="A37" s="39" t="s">
        <v>33</v>
      </c>
      <c r="B37" s="34">
        <v>136.30000000000001</v>
      </c>
      <c r="C37" s="35">
        <v>160.77000000000001</v>
      </c>
      <c r="D37" s="35">
        <v>344.77</v>
      </c>
      <c r="E37" s="35">
        <v>621.03</v>
      </c>
      <c r="F37" s="35">
        <v>774.4</v>
      </c>
      <c r="G37" s="35">
        <v>828.61</v>
      </c>
      <c r="H37" s="35">
        <v>913.95</v>
      </c>
      <c r="I37" s="35">
        <v>993.56</v>
      </c>
      <c r="J37" s="35">
        <v>1007.43</v>
      </c>
      <c r="K37" s="35">
        <v>1077.47</v>
      </c>
      <c r="L37" s="35">
        <v>1251.43</v>
      </c>
      <c r="M37" s="70">
        <v>1212.55</v>
      </c>
      <c r="N37" s="37">
        <f t="shared" si="1"/>
        <v>-3.1068457684409134</v>
      </c>
      <c r="O37" s="38">
        <f t="shared" si="0"/>
        <v>1.3723208026653504</v>
      </c>
    </row>
    <row r="38" spans="1:15" ht="14.25">
      <c r="A38" s="39" t="s">
        <v>34</v>
      </c>
      <c r="B38" s="34">
        <v>97.67</v>
      </c>
      <c r="C38" s="35">
        <v>94.49</v>
      </c>
      <c r="D38" s="35">
        <v>182.9</v>
      </c>
      <c r="E38" s="35">
        <v>317.83</v>
      </c>
      <c r="F38" s="35">
        <v>430.99</v>
      </c>
      <c r="G38" s="35">
        <v>418.15</v>
      </c>
      <c r="H38" s="35">
        <v>423.87</v>
      </c>
      <c r="I38" s="35">
        <v>450.83</v>
      </c>
      <c r="J38" s="35">
        <v>499.42</v>
      </c>
      <c r="K38" s="35">
        <v>498.54</v>
      </c>
      <c r="L38" s="35">
        <v>557.49</v>
      </c>
      <c r="M38" s="70">
        <v>547.03</v>
      </c>
      <c r="N38" s="37">
        <f t="shared" si="1"/>
        <v>-1.8762668388670689</v>
      </c>
      <c r="O38" s="38">
        <f t="shared" si="0"/>
        <v>0.61910902534495604</v>
      </c>
    </row>
    <row r="39" spans="1:15" ht="14.25">
      <c r="A39" s="39" t="s">
        <v>35</v>
      </c>
      <c r="B39" s="34">
        <v>154.63</v>
      </c>
      <c r="C39" s="35">
        <v>203.42</v>
      </c>
      <c r="D39" s="35">
        <v>300.72000000000003</v>
      </c>
      <c r="E39" s="35">
        <v>790.29</v>
      </c>
      <c r="F39" s="35">
        <v>769.06</v>
      </c>
      <c r="G39" s="35">
        <v>834.7</v>
      </c>
      <c r="H39" s="35">
        <v>885.42</v>
      </c>
      <c r="I39" s="35">
        <v>1006.19</v>
      </c>
      <c r="J39" s="35">
        <v>1031.4100000000001</v>
      </c>
      <c r="K39" s="35">
        <v>1182.79</v>
      </c>
      <c r="L39" s="35">
        <v>1355.2</v>
      </c>
      <c r="M39" s="70">
        <v>1419.56</v>
      </c>
      <c r="N39" s="37">
        <f t="shared" si="1"/>
        <v>4.7491145218417907</v>
      </c>
      <c r="O39" s="38">
        <f t="shared" si="0"/>
        <v>1.606607330527916</v>
      </c>
    </row>
    <row r="40" spans="1:15" ht="14.25">
      <c r="A40" s="39" t="s">
        <v>36</v>
      </c>
      <c r="B40" s="34"/>
      <c r="C40" s="35"/>
      <c r="D40" s="35"/>
      <c r="E40" s="35"/>
      <c r="F40" s="35">
        <v>182.75</v>
      </c>
      <c r="G40" s="35">
        <v>174.68</v>
      </c>
      <c r="H40" s="35">
        <v>174.51</v>
      </c>
      <c r="I40" s="35">
        <v>166.83</v>
      </c>
      <c r="J40" s="35">
        <v>166.18</v>
      </c>
      <c r="K40" s="35">
        <v>159.76</v>
      </c>
      <c r="L40" s="35">
        <v>170.46</v>
      </c>
      <c r="M40" s="70">
        <v>163.52000000000001</v>
      </c>
      <c r="N40" s="37">
        <f t="shared" si="1"/>
        <v>-4.0713363839023797</v>
      </c>
      <c r="O40" s="38">
        <f t="shared" si="0"/>
        <v>0.18506609843044666</v>
      </c>
    </row>
    <row r="41" spans="1:15" ht="14.25">
      <c r="A41" s="39" t="s">
        <v>37</v>
      </c>
      <c r="B41" s="34">
        <v>64.959999999999994</v>
      </c>
      <c r="C41" s="35">
        <v>90.68</v>
      </c>
      <c r="D41" s="35">
        <v>245.8</v>
      </c>
      <c r="E41" s="35">
        <v>508.19</v>
      </c>
      <c r="F41" s="35">
        <v>706.17</v>
      </c>
      <c r="G41" s="35">
        <v>736.53</v>
      </c>
      <c r="H41" s="35">
        <v>745.59</v>
      </c>
      <c r="I41" s="35">
        <v>802.04</v>
      </c>
      <c r="J41" s="35">
        <v>859.31</v>
      </c>
      <c r="K41" s="35">
        <v>942.86</v>
      </c>
      <c r="L41" s="35">
        <v>1170.51</v>
      </c>
      <c r="M41" s="70">
        <v>1410.11</v>
      </c>
      <c r="N41" s="37">
        <f t="shared" si="1"/>
        <v>20.469709784623792</v>
      </c>
      <c r="O41" s="38">
        <f t="shared" si="0"/>
        <v>1.5959121578874575</v>
      </c>
    </row>
    <row r="42" spans="1:15" ht="14.25">
      <c r="A42" s="39" t="s">
        <v>38</v>
      </c>
      <c r="B42" s="34">
        <v>38.64</v>
      </c>
      <c r="C42" s="35">
        <v>125.88</v>
      </c>
      <c r="D42" s="35">
        <v>327.89</v>
      </c>
      <c r="E42" s="35">
        <v>670.76</v>
      </c>
      <c r="F42" s="35">
        <v>938.62</v>
      </c>
      <c r="G42" s="35">
        <v>1004.23</v>
      </c>
      <c r="H42" s="35">
        <v>1106.77</v>
      </c>
      <c r="I42" s="35">
        <v>1391.21</v>
      </c>
      <c r="J42" s="35">
        <v>1500.45</v>
      </c>
      <c r="K42" s="35">
        <v>1570.61</v>
      </c>
      <c r="L42" s="35">
        <v>1880</v>
      </c>
      <c r="M42" s="70">
        <v>1988.87</v>
      </c>
      <c r="N42" s="37">
        <f t="shared" si="1"/>
        <v>5.790957446808509</v>
      </c>
      <c r="O42" s="38">
        <f t="shared" si="0"/>
        <v>2.2509320644897404</v>
      </c>
    </row>
    <row r="43" spans="1:15" ht="14.25">
      <c r="A43" s="39" t="s">
        <v>39</v>
      </c>
      <c r="B43" s="34">
        <v>17.12</v>
      </c>
      <c r="C43" s="35">
        <v>25.37</v>
      </c>
      <c r="D43" s="35">
        <v>42.52</v>
      </c>
      <c r="E43" s="35">
        <v>85.83</v>
      </c>
      <c r="F43" s="35">
        <v>87.4</v>
      </c>
      <c r="G43" s="35">
        <v>86.41</v>
      </c>
      <c r="H43" s="35">
        <v>88.69</v>
      </c>
      <c r="I43" s="35">
        <v>83.37</v>
      </c>
      <c r="J43" s="35">
        <v>74.53</v>
      </c>
      <c r="K43" s="35">
        <v>77.23</v>
      </c>
      <c r="L43" s="35">
        <v>89.86</v>
      </c>
      <c r="M43" s="70">
        <v>92.33</v>
      </c>
      <c r="N43" s="37">
        <f t="shared" si="1"/>
        <v>2.748720231471169</v>
      </c>
      <c r="O43" s="38">
        <f t="shared" si="0"/>
        <v>0.10449579787232838</v>
      </c>
    </row>
    <row r="44" spans="1:15" ht="14.25">
      <c r="A44" s="39" t="s">
        <v>40</v>
      </c>
      <c r="B44" s="34">
        <v>104.55</v>
      </c>
      <c r="C44" s="35">
        <v>217.42</v>
      </c>
      <c r="D44" s="35">
        <v>275.62</v>
      </c>
      <c r="E44" s="35">
        <v>376.4</v>
      </c>
      <c r="F44" s="35">
        <v>455.89</v>
      </c>
      <c r="G44" s="35">
        <v>478.78</v>
      </c>
      <c r="H44" s="35">
        <v>482.13</v>
      </c>
      <c r="I44" s="35">
        <v>519.01</v>
      </c>
      <c r="J44" s="35">
        <v>578.41</v>
      </c>
      <c r="K44" s="35">
        <v>600.70000000000005</v>
      </c>
      <c r="L44" s="35">
        <v>742.39</v>
      </c>
      <c r="M44" s="70">
        <v>778.19</v>
      </c>
      <c r="N44" s="37">
        <f t="shared" si="1"/>
        <v>4.8222632309163682</v>
      </c>
      <c r="O44" s="38">
        <f t="shared" si="0"/>
        <v>0.88072766106647071</v>
      </c>
    </row>
    <row r="45" spans="1:15" ht="14.25">
      <c r="A45" s="39" t="s">
        <v>41</v>
      </c>
      <c r="B45" s="34"/>
      <c r="C45" s="35"/>
      <c r="D45" s="35">
        <v>6.66</v>
      </c>
      <c r="E45" s="35">
        <v>14.1</v>
      </c>
      <c r="F45" s="35">
        <v>29.88</v>
      </c>
      <c r="G45" s="35">
        <v>39.35</v>
      </c>
      <c r="H45" s="35">
        <v>37.15</v>
      </c>
      <c r="I45" s="35">
        <v>47.74</v>
      </c>
      <c r="J45" s="35">
        <v>57.94</v>
      </c>
      <c r="K45" s="35">
        <v>67.099999999999994</v>
      </c>
      <c r="L45" s="35">
        <v>84.61</v>
      </c>
      <c r="M45" s="70">
        <v>92.46</v>
      </c>
      <c r="N45" s="37">
        <f t="shared" si="1"/>
        <v>9.2778631367450579</v>
      </c>
      <c r="O45" s="38">
        <f t="shared" si="0"/>
        <v>0.10464292723140348</v>
      </c>
    </row>
    <row r="46" spans="1:15" ht="14.25">
      <c r="A46" s="39" t="s">
        <v>42</v>
      </c>
      <c r="B46" s="34"/>
      <c r="C46" s="35"/>
      <c r="D46" s="35"/>
      <c r="E46" s="35"/>
      <c r="F46" s="35">
        <v>9.7899999999999991</v>
      </c>
      <c r="G46" s="35">
        <v>10.48</v>
      </c>
      <c r="H46" s="35">
        <v>14.71</v>
      </c>
      <c r="I46" s="35">
        <v>17.7</v>
      </c>
      <c r="J46" s="35">
        <v>16.559999999999999</v>
      </c>
      <c r="K46" s="35">
        <v>14.84</v>
      </c>
      <c r="L46" s="35">
        <v>16.04</v>
      </c>
      <c r="M46" s="70">
        <v>14.88</v>
      </c>
      <c r="N46" s="37">
        <f t="shared" si="1"/>
        <v>-7.231920199501241</v>
      </c>
      <c r="O46" s="38">
        <f t="shared" si="0"/>
        <v>1.6840652792594463E-2</v>
      </c>
    </row>
    <row r="47" spans="1:15" ht="15" thickBot="1">
      <c r="A47" s="61" t="s">
        <v>43</v>
      </c>
      <c r="B47" s="50">
        <v>1666.15</v>
      </c>
      <c r="C47" s="51">
        <v>229.47</v>
      </c>
      <c r="D47" s="51">
        <v>3915.34</v>
      </c>
      <c r="E47" s="51">
        <v>6061.38</v>
      </c>
      <c r="F47" s="51">
        <v>7994.23</v>
      </c>
      <c r="G47" s="51">
        <v>8574.06</v>
      </c>
      <c r="H47" s="51">
        <v>8961.59</v>
      </c>
      <c r="I47" s="51">
        <v>9582.0499999999993</v>
      </c>
      <c r="J47" s="51">
        <v>9812.84</v>
      </c>
      <c r="K47" s="51">
        <v>9934.08</v>
      </c>
      <c r="L47" s="51">
        <v>10396.959999999999</v>
      </c>
      <c r="M47" s="73">
        <v>10495.2</v>
      </c>
      <c r="N47" s="47">
        <f t="shared" si="1"/>
        <v>0.94489158369370774</v>
      </c>
      <c r="O47" s="48">
        <f t="shared" si="0"/>
        <v>11.878092687421868</v>
      </c>
    </row>
    <row r="48" spans="1:15" ht="14.25">
      <c r="A48" s="39" t="s">
        <v>44</v>
      </c>
      <c r="B48" s="34">
        <v>1539.76</v>
      </c>
      <c r="C48" s="35">
        <v>2094.11</v>
      </c>
      <c r="D48" s="35">
        <v>3698.28</v>
      </c>
      <c r="E48" s="35">
        <v>5687.51</v>
      </c>
      <c r="F48" s="35">
        <v>7434.6</v>
      </c>
      <c r="G48" s="35">
        <v>7977.42</v>
      </c>
      <c r="H48" s="35">
        <v>8292.15</v>
      </c>
      <c r="I48" s="35">
        <v>8886.9500000000007</v>
      </c>
      <c r="J48" s="35">
        <v>9033.23</v>
      </c>
      <c r="K48" s="35">
        <v>9119.51</v>
      </c>
      <c r="L48" s="35">
        <v>9479.2099999999991</v>
      </c>
      <c r="M48" s="70">
        <v>9541.57</v>
      </c>
      <c r="N48" s="37">
        <f t="shared" si="1"/>
        <v>0.6578607289004168</v>
      </c>
      <c r="O48" s="38">
        <f t="shared" si="0"/>
        <v>10.798808297462065</v>
      </c>
    </row>
    <row r="49" spans="1:15" ht="14.25">
      <c r="A49" s="39" t="s">
        <v>45</v>
      </c>
      <c r="B49" s="34">
        <v>10.83</v>
      </c>
      <c r="C49" s="35">
        <v>34.409999999999997</v>
      </c>
      <c r="D49" s="35">
        <v>29.86</v>
      </c>
      <c r="E49" s="35">
        <v>82.87</v>
      </c>
      <c r="F49" s="35">
        <v>148.37</v>
      </c>
      <c r="G49" s="35">
        <v>156.75</v>
      </c>
      <c r="H49" s="35">
        <v>182.68</v>
      </c>
      <c r="I49" s="35">
        <v>173.62</v>
      </c>
      <c r="J49" s="35">
        <v>185.85</v>
      </c>
      <c r="K49" s="35">
        <v>169.53</v>
      </c>
      <c r="L49" s="35">
        <v>186.52</v>
      </c>
      <c r="M49" s="70">
        <v>192.98</v>
      </c>
      <c r="N49" s="37">
        <f t="shared" si="1"/>
        <v>3.4634355565086761</v>
      </c>
      <c r="O49" s="38">
        <f t="shared" si="0"/>
        <v>0.21840787472546228</v>
      </c>
    </row>
    <row r="50" spans="1:15" ht="15" thickBot="1">
      <c r="A50" s="62" t="s">
        <v>46</v>
      </c>
      <c r="B50" s="44">
        <v>115.46</v>
      </c>
      <c r="C50" s="45">
        <v>150.94</v>
      </c>
      <c r="D50" s="45">
        <v>187.2</v>
      </c>
      <c r="E50" s="45">
        <v>291</v>
      </c>
      <c r="F50" s="45">
        <v>411.26</v>
      </c>
      <c r="G50" s="45">
        <v>439.89</v>
      </c>
      <c r="H50" s="45">
        <v>486.77</v>
      </c>
      <c r="I50" s="45">
        <v>521.48</v>
      </c>
      <c r="J50" s="45">
        <v>593.76</v>
      </c>
      <c r="K50" s="45">
        <v>645.04999999999995</v>
      </c>
      <c r="L50" s="45">
        <v>731.23</v>
      </c>
      <c r="M50" s="74">
        <v>760.65</v>
      </c>
      <c r="N50" s="47">
        <f t="shared" si="1"/>
        <v>4.023357903805902</v>
      </c>
      <c r="O50" s="48">
        <f t="shared" si="0"/>
        <v>0.86087651523433972</v>
      </c>
    </row>
    <row r="51" spans="1:15">
      <c r="A51" s="39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39"/>
      <c r="N51" s="6"/>
      <c r="O51" s="41"/>
    </row>
    <row r="52" spans="1:15" ht="15">
      <c r="A52" s="36" t="s">
        <v>47</v>
      </c>
      <c r="B52" s="31">
        <v>159.62</v>
      </c>
      <c r="C52" s="32">
        <v>159.77000000000001</v>
      </c>
      <c r="D52" s="32">
        <v>233.93</v>
      </c>
      <c r="E52" s="32">
        <v>483.24</v>
      </c>
      <c r="F52" s="32">
        <v>698.67</v>
      </c>
      <c r="G52" s="32">
        <v>725.62</v>
      </c>
      <c r="H52" s="32">
        <v>789.22</v>
      </c>
      <c r="I52" s="32">
        <v>887.82</v>
      </c>
      <c r="J52" s="32">
        <v>991.19</v>
      </c>
      <c r="K52" s="32">
        <v>1011.1</v>
      </c>
      <c r="L52" s="32">
        <v>1132.9000000000001</v>
      </c>
      <c r="M52" s="75">
        <v>1091.08</v>
      </c>
      <c r="N52" s="77">
        <f t="shared" si="1"/>
        <v>-3.6914114220143124</v>
      </c>
      <c r="O52" s="79">
        <f>M52/$M$4*100</f>
        <v>1.2348453930741909</v>
      </c>
    </row>
    <row r="53" spans="1:15" ht="15">
      <c r="A53" s="42" t="s">
        <v>48</v>
      </c>
      <c r="B53" s="31">
        <v>182.3</v>
      </c>
      <c r="C53" s="32">
        <v>281.2</v>
      </c>
      <c r="D53" s="32">
        <v>430.34</v>
      </c>
      <c r="E53" s="32">
        <v>734.53</v>
      </c>
      <c r="F53" s="32">
        <v>1125.6099999999999</v>
      </c>
      <c r="G53" s="32">
        <v>1251.49</v>
      </c>
      <c r="H53" s="32">
        <v>1417.98</v>
      </c>
      <c r="I53" s="32">
        <v>1608.5</v>
      </c>
      <c r="J53" s="32">
        <v>1752.34</v>
      </c>
      <c r="K53" s="32">
        <v>1750.98</v>
      </c>
      <c r="L53" s="32">
        <v>1993.02</v>
      </c>
      <c r="M53" s="75">
        <v>2041.41</v>
      </c>
      <c r="N53" s="77">
        <f t="shared" si="1"/>
        <v>2.4279736279615882</v>
      </c>
      <c r="O53" s="79">
        <f>M53/$M$4*100</f>
        <v>2.3103949608420873</v>
      </c>
    </row>
    <row r="54" spans="1:15" ht="15">
      <c r="A54" s="42" t="s">
        <v>49</v>
      </c>
      <c r="B54" s="31">
        <v>199.47</v>
      </c>
      <c r="C54" s="32">
        <v>418.68</v>
      </c>
      <c r="D54" s="32">
        <v>752.31</v>
      </c>
      <c r="E54" s="32">
        <v>1292</v>
      </c>
      <c r="F54" s="32">
        <v>2122.04</v>
      </c>
      <c r="G54" s="32">
        <v>2323.7800000000002</v>
      </c>
      <c r="H54" s="32">
        <v>2526.65</v>
      </c>
      <c r="I54" s="32">
        <v>2900.4</v>
      </c>
      <c r="J54" s="32">
        <v>3187.1</v>
      </c>
      <c r="K54" s="32">
        <v>3169.04</v>
      </c>
      <c r="L54" s="32">
        <v>3869.6</v>
      </c>
      <c r="M54" s="75">
        <v>4042.93</v>
      </c>
      <c r="N54" s="77">
        <f t="shared" si="1"/>
        <v>4.4792743436014026</v>
      </c>
      <c r="O54" s="79">
        <f>M54/$M$4*100</f>
        <v>4.5756438437341345</v>
      </c>
    </row>
    <row r="55" spans="1:15" ht="15">
      <c r="A55" s="36" t="s">
        <v>50</v>
      </c>
      <c r="B55" s="31">
        <v>234.2</v>
      </c>
      <c r="C55" s="32">
        <v>623.20000000000005</v>
      </c>
      <c r="D55" s="32">
        <v>1340.91</v>
      </c>
      <c r="E55" s="32">
        <v>2451.83</v>
      </c>
      <c r="F55" s="32">
        <v>3918.63</v>
      </c>
      <c r="G55" s="32">
        <v>4394.8</v>
      </c>
      <c r="H55" s="32">
        <v>4880.59</v>
      </c>
      <c r="I55" s="32">
        <v>5716.49</v>
      </c>
      <c r="J55" s="32">
        <v>6263.78</v>
      </c>
      <c r="K55" s="32">
        <v>6517.02</v>
      </c>
      <c r="L55" s="32">
        <v>7706.84</v>
      </c>
      <c r="M55" s="75">
        <v>8077.14</v>
      </c>
      <c r="N55" s="77">
        <f t="shared" si="1"/>
        <v>4.8048227289005707</v>
      </c>
      <c r="O55" s="79">
        <f>M55/$M$4*100</f>
        <v>9.1414187027672327</v>
      </c>
    </row>
    <row r="56" spans="1:15" ht="15">
      <c r="A56" s="36" t="s">
        <v>51</v>
      </c>
      <c r="B56" s="31">
        <v>1005.58</v>
      </c>
      <c r="C56" s="32">
        <v>1451.95</v>
      </c>
      <c r="D56" s="32">
        <v>2884.81</v>
      </c>
      <c r="E56" s="32">
        <v>5124.63</v>
      </c>
      <c r="F56" s="32">
        <v>7565.21</v>
      </c>
      <c r="G56" s="32">
        <v>8420.6</v>
      </c>
      <c r="H56" s="32">
        <v>9071.57</v>
      </c>
      <c r="I56" s="32">
        <v>10057.549999999999</v>
      </c>
      <c r="J56" s="32">
        <v>10637.21</v>
      </c>
      <c r="K56" s="32">
        <v>11396.48</v>
      </c>
      <c r="L56" s="32">
        <v>12278.9</v>
      </c>
      <c r="M56" s="75">
        <v>13935.86</v>
      </c>
      <c r="N56" s="77">
        <f t="shared" si="1"/>
        <v>13.494368388047807</v>
      </c>
      <c r="O56" s="79">
        <f>M56/$M$4*100</f>
        <v>15.772108845847141</v>
      </c>
    </row>
    <row r="57" spans="1:15" ht="15.75" thickBot="1">
      <c r="A57" s="43"/>
      <c r="B57" s="44"/>
      <c r="C57" s="45"/>
      <c r="D57" s="45"/>
      <c r="E57" s="45"/>
      <c r="F57" s="46"/>
      <c r="G57" s="46"/>
      <c r="H57" s="46"/>
      <c r="I57" s="46"/>
      <c r="J57" s="46"/>
      <c r="K57" s="46"/>
      <c r="L57" s="46"/>
      <c r="M57" s="76"/>
      <c r="N57" s="80"/>
      <c r="O57" s="81"/>
    </row>
    <row r="58" spans="1:15" ht="15" thickBot="1">
      <c r="A58" s="16"/>
      <c r="B58" s="1"/>
      <c r="C58" s="2"/>
      <c r="D58" s="2"/>
      <c r="E58" s="2"/>
      <c r="F58" s="15"/>
      <c r="G58" s="15"/>
      <c r="H58" s="15"/>
      <c r="I58" s="15"/>
      <c r="J58" s="15"/>
      <c r="K58" s="15"/>
      <c r="L58" s="15"/>
      <c r="M58" s="15"/>
      <c r="N58" s="4"/>
      <c r="O58" s="5"/>
    </row>
    <row r="59" spans="1:15" ht="14.25">
      <c r="A59" s="18"/>
      <c r="B59" s="7">
        <v>1995</v>
      </c>
      <c r="C59" s="7">
        <v>2000</v>
      </c>
      <c r="D59" s="7">
        <v>2005</v>
      </c>
      <c r="E59" s="7">
        <v>2010</v>
      </c>
      <c r="F59" s="7">
        <v>2015</v>
      </c>
      <c r="G59" s="7">
        <v>2016</v>
      </c>
      <c r="H59" s="7">
        <v>2017</v>
      </c>
      <c r="I59" s="7">
        <v>2018</v>
      </c>
      <c r="J59" s="7">
        <v>2019</v>
      </c>
      <c r="K59" s="7">
        <v>2020</v>
      </c>
      <c r="L59" s="7">
        <v>2021</v>
      </c>
      <c r="M59" s="19">
        <v>2022</v>
      </c>
      <c r="N59" s="4"/>
      <c r="O59" s="5"/>
    </row>
    <row r="60" spans="1:15" ht="15">
      <c r="A60" s="20" t="s">
        <v>67</v>
      </c>
      <c r="B60" s="13" t="s">
        <v>52</v>
      </c>
      <c r="C60" s="13" t="s">
        <v>53</v>
      </c>
      <c r="D60" s="10" t="s">
        <v>54</v>
      </c>
      <c r="E60" s="10" t="s">
        <v>55</v>
      </c>
      <c r="F60" s="10" t="s">
        <v>56</v>
      </c>
      <c r="G60" s="10" t="s">
        <v>57</v>
      </c>
      <c r="H60" s="10" t="s">
        <v>58</v>
      </c>
      <c r="I60" s="10" t="s">
        <v>59</v>
      </c>
      <c r="J60" s="10" t="s">
        <v>60</v>
      </c>
      <c r="K60" s="11" t="s">
        <v>61</v>
      </c>
      <c r="L60" s="12">
        <v>141260</v>
      </c>
      <c r="M60" s="21">
        <v>141175</v>
      </c>
      <c r="N60" s="4"/>
      <c r="O60" s="5"/>
    </row>
    <row r="61" spans="1:15" ht="15" thickBot="1">
      <c r="A61" s="22" t="s">
        <v>69</v>
      </c>
      <c r="B61" s="14"/>
      <c r="C61" s="23">
        <f>(((C60/B60)^(1/5)-1)*100)</f>
        <v>0.91155696754230409</v>
      </c>
      <c r="D61" s="23">
        <f t="shared" ref="D61:M61" si="2">(((D60/C60)^(1/5)-1)*100)</f>
        <v>0.62537891659903977</v>
      </c>
      <c r="E61" s="23">
        <f t="shared" si="2"/>
        <v>0.50498442899438167</v>
      </c>
      <c r="F61" s="23">
        <f t="shared" si="2"/>
        <v>0.62382863953680534</v>
      </c>
      <c r="G61" s="23">
        <f>(((G60/F60)^(1/1)-1)*100)</f>
        <v>0.65497448057487695</v>
      </c>
      <c r="H61" s="23">
        <f t="shared" ref="H61:M61" si="3">(((H60/G60)^(1/1)-1)*100)</f>
        <v>0.55949781659387909</v>
      </c>
      <c r="I61" s="23">
        <f t="shared" si="3"/>
        <v>0.37854168601039184</v>
      </c>
      <c r="J61" s="23">
        <f t="shared" si="3"/>
        <v>0.33228737521435736</v>
      </c>
      <c r="K61" s="23">
        <f t="shared" si="3"/>
        <v>0.14467264268693825</v>
      </c>
      <c r="L61" s="23">
        <f t="shared" si="3"/>
        <v>3.3991445486214467E-2</v>
      </c>
      <c r="M61" s="23">
        <f t="shared" si="3"/>
        <v>-6.0172731134078283E-2</v>
      </c>
      <c r="N61" s="4"/>
    </row>
    <row r="62" spans="1:15" ht="15">
      <c r="A62" s="17" t="s">
        <v>68</v>
      </c>
      <c r="B62" s="24">
        <f>B56/B60*10000</f>
        <v>83.022762361605345</v>
      </c>
      <c r="C62" s="24">
        <f>C56/C60*10000</f>
        <v>114.55859495198946</v>
      </c>
      <c r="D62" s="24">
        <f>D56/D60*10000</f>
        <v>220.62543975037474</v>
      </c>
      <c r="E62" s="24">
        <f>E56/E60*10000</f>
        <v>382.17553750811021</v>
      </c>
      <c r="F62" s="24">
        <f>F56/F60*10000</f>
        <v>546.91164350881252</v>
      </c>
      <c r="G62" s="24">
        <f t="shared" ref="G62:M62" si="4">G56/G60*10000</f>
        <v>604.78912893587687</v>
      </c>
      <c r="H62" s="24">
        <f t="shared" si="4"/>
        <v>647.91837784174095</v>
      </c>
      <c r="I62" s="24">
        <f t="shared" si="4"/>
        <v>715.63102582164629</v>
      </c>
      <c r="J62" s="24">
        <f t="shared" si="4"/>
        <v>754.36925564506976</v>
      </c>
      <c r="K62" s="24">
        <f t="shared" si="4"/>
        <v>807.047559697476</v>
      </c>
      <c r="L62" s="24">
        <f t="shared" si="4"/>
        <v>869.24111567322655</v>
      </c>
      <c r="M62" s="25">
        <f t="shared" si="4"/>
        <v>987.13369930936778</v>
      </c>
      <c r="N62" s="4"/>
    </row>
    <row r="63" spans="1:15" ht="15" thickBot="1">
      <c r="A63" s="22" t="s">
        <v>69</v>
      </c>
      <c r="B63" s="14"/>
      <c r="C63" s="23">
        <f>(((C62/B62)^(1/5)-1)*100)</f>
        <v>6.6512868090643273</v>
      </c>
      <c r="D63" s="23">
        <f t="shared" ref="D63" si="5">(((D62/C62)^(1/5)-1)*100)</f>
        <v>14.005441816230046</v>
      </c>
      <c r="E63" s="23">
        <f t="shared" ref="E63" si="6">(((E62/D62)^(1/5)-1)*100)</f>
        <v>11.614716203518348</v>
      </c>
      <c r="F63" s="23">
        <f t="shared" ref="F63" si="7">(((F62/E62)^(1/5)-1)*100)</f>
        <v>7.4313063859101414</v>
      </c>
      <c r="G63" s="23">
        <f>(((G62/F62)^(1/1)-1)*100)</f>
        <v>10.582602530774565</v>
      </c>
      <c r="H63" s="23">
        <f t="shared" ref="H63" si="8">(((H62/G62)^(1/1)-1)*100)</f>
        <v>7.1312870622773472</v>
      </c>
      <c r="I63" s="23">
        <f t="shared" ref="I63" si="9">(((I62/H62)^(1/1)-1)*100)</f>
        <v>10.450799096864749</v>
      </c>
      <c r="J63" s="23">
        <f t="shared" ref="J63" si="10">(((J62/I62)^(1/1)-1)*100)</f>
        <v>5.4131568399995666</v>
      </c>
      <c r="K63" s="23">
        <f t="shared" ref="K63" si="11">(((K62/J62)^(1/1)-1)*100)</f>
        <v>6.9830926510068947</v>
      </c>
      <c r="L63" s="23">
        <f t="shared" ref="L63" si="12">(((L62/K62)^(1/1)-1)*100)</f>
        <v>7.7063061808976929</v>
      </c>
      <c r="M63" s="23">
        <f t="shared" ref="M63" si="13">(((M62/L62)^(1/1)-1)*100)</f>
        <v>13.562702167491647</v>
      </c>
      <c r="N63" s="4"/>
    </row>
    <row r="64" spans="1:15" ht="14.25">
      <c r="A64" s="9"/>
      <c r="B64" s="9"/>
      <c r="C64" s="9"/>
      <c r="D64" s="9"/>
      <c r="E64" s="9"/>
      <c r="F64" s="8"/>
      <c r="G64" s="8"/>
      <c r="H64" s="8"/>
      <c r="I64" s="8"/>
      <c r="J64" s="8"/>
      <c r="K64" s="8"/>
      <c r="L64" s="8"/>
      <c r="M64" s="8"/>
    </row>
    <row r="65" spans="1:5" ht="14.25">
      <c r="A65" s="3"/>
      <c r="B65" s="3"/>
      <c r="C65" s="3"/>
      <c r="D65" s="3"/>
      <c r="E65" s="3"/>
    </row>
    <row r="66" spans="1:5" ht="14.25">
      <c r="A66" s="3"/>
      <c r="B66" s="3"/>
      <c r="C66" s="3"/>
      <c r="D66" s="3"/>
      <c r="E66" s="3"/>
    </row>
    <row r="67" spans="1:5" ht="14.25">
      <c r="A67" s="3"/>
      <c r="B67" s="3"/>
      <c r="C67" s="3"/>
      <c r="D67" s="3"/>
      <c r="E67" s="3"/>
    </row>
    <row r="68" spans="1:5" ht="14.25">
      <c r="A68" s="3"/>
      <c r="B68" s="3"/>
      <c r="C68" s="3"/>
      <c r="D68" s="3"/>
      <c r="E68" s="3"/>
    </row>
    <row r="69" spans="1:5" ht="14.25">
      <c r="A69" s="3"/>
      <c r="B69" s="3"/>
      <c r="C69" s="3"/>
      <c r="D69" s="3"/>
      <c r="E69" s="3"/>
    </row>
    <row r="70" spans="1:5" ht="14.25">
      <c r="A70" s="3"/>
      <c r="B70" s="3"/>
      <c r="C70" s="3"/>
      <c r="D70" s="3"/>
      <c r="E70" s="3"/>
    </row>
    <row r="71" spans="1:5" ht="14.25">
      <c r="A71" s="3"/>
      <c r="B71" s="3"/>
      <c r="C71" s="3"/>
      <c r="D71" s="3"/>
      <c r="E71" s="3"/>
    </row>
    <row r="72" spans="1:5" ht="14.25">
      <c r="A72" s="3"/>
      <c r="B72" s="3"/>
      <c r="C72" s="3"/>
      <c r="D72" s="3"/>
      <c r="E72" s="3"/>
    </row>
    <row r="73" spans="1:5" ht="14.25">
      <c r="A73" s="3"/>
      <c r="B73" s="3"/>
      <c r="C73" s="3"/>
      <c r="D73" s="3"/>
      <c r="E73" s="3"/>
    </row>
    <row r="74" spans="1:5" ht="14.25">
      <c r="A74" s="3"/>
      <c r="B74" s="3"/>
      <c r="C74" s="3"/>
      <c r="D74" s="3"/>
      <c r="E74" s="3"/>
    </row>
    <row r="75" spans="1:5" ht="14.25">
      <c r="A75" s="3"/>
      <c r="B75" s="3"/>
      <c r="C75" s="3"/>
      <c r="D75" s="3"/>
      <c r="E75" s="3"/>
    </row>
    <row r="76" spans="1:5" ht="14.25">
      <c r="A76" s="3"/>
      <c r="B76" s="3"/>
      <c r="C76" s="3"/>
      <c r="D76" s="3"/>
      <c r="E76" s="3"/>
    </row>
    <row r="77" spans="1:5" ht="14.25">
      <c r="A77" s="3"/>
      <c r="B77" s="3"/>
      <c r="C77" s="3"/>
      <c r="D77" s="3"/>
      <c r="E77" s="3"/>
    </row>
    <row r="78" spans="1:5" ht="14.25">
      <c r="A78" s="3"/>
      <c r="B78" s="3"/>
      <c r="C78" s="3"/>
      <c r="D78" s="3"/>
      <c r="E78" s="3"/>
    </row>
    <row r="79" spans="1:5" ht="14.25">
      <c r="A79" s="3"/>
      <c r="B79" s="3"/>
      <c r="C79" s="3"/>
      <c r="D79" s="3"/>
      <c r="E79" s="3"/>
    </row>
    <row r="80" spans="1:5" ht="14.25">
      <c r="A80" s="3"/>
      <c r="B80" s="3"/>
      <c r="C80" s="3"/>
      <c r="D80" s="3"/>
      <c r="E80" s="3"/>
    </row>
    <row r="81" spans="1:5" ht="14.25">
      <c r="A81" s="3"/>
      <c r="B81" s="3"/>
      <c r="C81" s="3"/>
      <c r="D81" s="3"/>
      <c r="E81" s="3"/>
    </row>
    <row r="82" spans="1:5" ht="14.25">
      <c r="A82" s="3"/>
      <c r="B82" s="3"/>
      <c r="C82" s="3"/>
      <c r="D82" s="3"/>
      <c r="E82" s="3"/>
    </row>
    <row r="83" spans="1:5" ht="14.25">
      <c r="A83" s="3"/>
      <c r="B83" s="3"/>
      <c r="C83" s="3"/>
      <c r="D83" s="3"/>
      <c r="E83" s="3"/>
    </row>
    <row r="84" spans="1:5" ht="14.25">
      <c r="A84" s="3"/>
      <c r="B84" s="3"/>
      <c r="C84" s="3"/>
      <c r="D84" s="3"/>
      <c r="E84" s="3"/>
    </row>
    <row r="85" spans="1:5" ht="14.25">
      <c r="A85" s="3"/>
      <c r="B85" s="3"/>
      <c r="C85" s="3"/>
      <c r="D85" s="3"/>
      <c r="E85" s="3"/>
    </row>
    <row r="86" spans="1:5" ht="14.25">
      <c r="A86" s="3"/>
      <c r="B86" s="3"/>
      <c r="C86" s="3"/>
      <c r="D86" s="3"/>
      <c r="E86" s="3"/>
    </row>
    <row r="87" spans="1:5" ht="14.25">
      <c r="A87" s="3"/>
      <c r="B87" s="3"/>
      <c r="C87" s="3"/>
      <c r="D87" s="3"/>
      <c r="E87" s="3"/>
    </row>
    <row r="88" spans="1:5" ht="14.25">
      <c r="A88" s="3"/>
      <c r="B88" s="3"/>
      <c r="C88" s="3"/>
      <c r="D88" s="3"/>
      <c r="E88" s="3"/>
    </row>
    <row r="89" spans="1:5" ht="14.25">
      <c r="A89" s="3"/>
      <c r="B89" s="3"/>
      <c r="C89" s="3"/>
      <c r="D89" s="3"/>
      <c r="E89" s="3"/>
    </row>
    <row r="90" spans="1:5" ht="14.25">
      <c r="A90" s="3"/>
      <c r="B90" s="3"/>
      <c r="C90" s="3"/>
      <c r="D90" s="3"/>
      <c r="E90" s="3"/>
    </row>
    <row r="91" spans="1:5" ht="14.25">
      <c r="A91" s="3"/>
      <c r="B91" s="3"/>
      <c r="C91" s="3"/>
      <c r="D91" s="3"/>
      <c r="E91" s="3"/>
    </row>
    <row r="92" spans="1:5" ht="14.25">
      <c r="A92" s="3"/>
      <c r="B92" s="3"/>
      <c r="C92" s="3"/>
      <c r="D92" s="3"/>
      <c r="E92" s="3"/>
    </row>
    <row r="93" spans="1:5" ht="14.25">
      <c r="A93" s="3"/>
      <c r="B93" s="3"/>
      <c r="C93" s="3"/>
      <c r="D93" s="3"/>
      <c r="E93" s="3"/>
    </row>
    <row r="94" spans="1:5" ht="14.25">
      <c r="A94" s="3"/>
      <c r="B94" s="3"/>
      <c r="C94" s="3"/>
      <c r="D94" s="3"/>
      <c r="E94" s="3"/>
    </row>
    <row r="95" spans="1:5" ht="14.25">
      <c r="A95" s="3"/>
      <c r="B95" s="3"/>
      <c r="C95" s="3"/>
      <c r="D95" s="3"/>
      <c r="E95" s="3"/>
    </row>
    <row r="96" spans="1:5" ht="14.25">
      <c r="A96" s="3"/>
      <c r="B96" s="3"/>
      <c r="C96" s="3"/>
      <c r="D96" s="3"/>
      <c r="E96" s="3"/>
    </row>
    <row r="97" spans="1:5" ht="14.25">
      <c r="A97" s="3"/>
      <c r="B97" s="3"/>
      <c r="C97" s="3"/>
      <c r="D97" s="3"/>
      <c r="E97" s="3"/>
    </row>
    <row r="98" spans="1:5" ht="14.25">
      <c r="A98" s="3"/>
      <c r="B98" s="3"/>
      <c r="C98" s="3"/>
      <c r="D98" s="3"/>
      <c r="E98" s="3"/>
    </row>
    <row r="99" spans="1:5" ht="14.25">
      <c r="A99" s="3"/>
      <c r="B99" s="3"/>
      <c r="C99" s="3"/>
      <c r="D99" s="3"/>
      <c r="E99" s="3"/>
    </row>
    <row r="100" spans="1:5" ht="14.25">
      <c r="A100" s="3"/>
      <c r="B100" s="3"/>
      <c r="C100" s="3"/>
      <c r="D100" s="3"/>
      <c r="E100" s="3"/>
    </row>
    <row r="101" spans="1:5" ht="14.25">
      <c r="A101" s="3"/>
      <c r="B101" s="3"/>
      <c r="C101" s="3"/>
      <c r="D101" s="3"/>
      <c r="E101" s="3"/>
    </row>
    <row r="102" spans="1:5" ht="14.25">
      <c r="A102" s="3"/>
      <c r="B102" s="3"/>
      <c r="C102" s="3"/>
      <c r="D102" s="3"/>
      <c r="E102" s="3"/>
    </row>
    <row r="103" spans="1:5" ht="14.25">
      <c r="A103" s="3"/>
      <c r="B103" s="3"/>
      <c r="C103" s="3"/>
      <c r="D103" s="3"/>
      <c r="E103" s="3"/>
    </row>
    <row r="104" spans="1:5" ht="14.25">
      <c r="A104" s="3"/>
      <c r="B104" s="3"/>
      <c r="C104" s="3"/>
      <c r="D104" s="3"/>
      <c r="E104" s="3"/>
    </row>
    <row r="105" spans="1:5" ht="14.25">
      <c r="A105" s="3"/>
      <c r="B105" s="3"/>
      <c r="C105" s="3"/>
      <c r="D105" s="3"/>
      <c r="E105" s="3"/>
    </row>
    <row r="106" spans="1:5" ht="14.25">
      <c r="A106" s="3"/>
      <c r="B106" s="3"/>
      <c r="C106" s="3"/>
      <c r="D106" s="3"/>
      <c r="E106" s="3"/>
    </row>
    <row r="107" spans="1:5" ht="14.25">
      <c r="A107" s="3"/>
      <c r="B107" s="3"/>
      <c r="C107" s="3"/>
      <c r="D107" s="3"/>
      <c r="E107" s="3"/>
    </row>
    <row r="108" spans="1:5" ht="14.25">
      <c r="A108" s="3"/>
      <c r="B108" s="3"/>
      <c r="C108" s="3"/>
      <c r="D108" s="3"/>
      <c r="E108" s="3"/>
    </row>
    <row r="109" spans="1:5" ht="14.25">
      <c r="A109" s="3"/>
      <c r="B109" s="3"/>
      <c r="C109" s="3"/>
      <c r="D109" s="3"/>
      <c r="E109" s="3"/>
    </row>
    <row r="110" spans="1:5" ht="14.25">
      <c r="A110" s="3"/>
      <c r="B110" s="3"/>
      <c r="C110" s="3"/>
      <c r="D110" s="3"/>
      <c r="E110" s="3"/>
    </row>
    <row r="111" spans="1:5" ht="14.25">
      <c r="A111" s="3"/>
      <c r="B111" s="3"/>
      <c r="C111" s="3"/>
      <c r="D111" s="3"/>
      <c r="E111" s="3"/>
    </row>
    <row r="112" spans="1:5" ht="14.25">
      <c r="A112" s="3"/>
      <c r="B112" s="3"/>
      <c r="C112" s="3"/>
      <c r="D112" s="3"/>
      <c r="E112" s="3"/>
    </row>
    <row r="113" spans="1:5" ht="14.25">
      <c r="A113" s="3"/>
      <c r="B113" s="3"/>
      <c r="C113" s="3"/>
      <c r="D113" s="3"/>
      <c r="E113" s="3"/>
    </row>
    <row r="114" spans="1:5" ht="14.25">
      <c r="A114" s="3"/>
      <c r="B114" s="3"/>
      <c r="C114" s="3"/>
      <c r="D114" s="3"/>
      <c r="E114" s="3"/>
    </row>
    <row r="115" spans="1:5" ht="14.25">
      <c r="A115" s="3"/>
      <c r="B115" s="3"/>
      <c r="C115" s="3"/>
      <c r="D115" s="3"/>
      <c r="E115" s="3"/>
    </row>
    <row r="116" spans="1:5" ht="14.25">
      <c r="A116" s="3"/>
      <c r="B116" s="3"/>
      <c r="C116" s="3"/>
      <c r="D116" s="3"/>
      <c r="E116" s="3"/>
    </row>
    <row r="117" spans="1:5" ht="14.25">
      <c r="A117" s="3"/>
      <c r="B117" s="3"/>
      <c r="C117" s="3"/>
      <c r="D117" s="3"/>
      <c r="E117" s="3"/>
    </row>
    <row r="118" spans="1:5" ht="14.25">
      <c r="A118" s="3"/>
      <c r="B118" s="3"/>
      <c r="C118" s="3"/>
      <c r="D118" s="3"/>
      <c r="E118" s="3"/>
    </row>
    <row r="119" spans="1:5" ht="14.25">
      <c r="A119" s="3"/>
      <c r="B119" s="3"/>
      <c r="C119" s="3"/>
      <c r="D119" s="3"/>
      <c r="E119" s="3"/>
    </row>
    <row r="120" spans="1:5" ht="14.25">
      <c r="A120" s="3"/>
      <c r="B120" s="3"/>
      <c r="C120" s="3"/>
      <c r="D120" s="3"/>
      <c r="E120" s="3"/>
    </row>
    <row r="121" spans="1:5" ht="14.25">
      <c r="A121" s="3"/>
      <c r="B121" s="3"/>
      <c r="C121" s="3"/>
      <c r="D121" s="3"/>
      <c r="E121" s="3"/>
    </row>
    <row r="122" spans="1:5" ht="14.25">
      <c r="A122" s="3"/>
      <c r="B122" s="3"/>
      <c r="C122" s="3"/>
      <c r="D122" s="3"/>
      <c r="E122" s="3"/>
    </row>
    <row r="123" spans="1:5" ht="14.25">
      <c r="A123" s="3"/>
      <c r="B123" s="3"/>
      <c r="C123" s="3"/>
      <c r="D123" s="3"/>
      <c r="E123" s="3"/>
    </row>
    <row r="124" spans="1:5" ht="14.25">
      <c r="A124" s="3"/>
      <c r="B124" s="3"/>
      <c r="C124" s="3"/>
      <c r="D124" s="3"/>
      <c r="E124" s="3"/>
    </row>
    <row r="125" spans="1:5" ht="14.25">
      <c r="A125" s="3"/>
      <c r="B125" s="3"/>
      <c r="C125" s="3"/>
      <c r="D125" s="3"/>
      <c r="E125" s="3"/>
    </row>
    <row r="126" spans="1:5" ht="14.25">
      <c r="A126" s="3"/>
      <c r="B126" s="3"/>
      <c r="C126" s="3"/>
      <c r="D126" s="3"/>
      <c r="E126" s="3"/>
    </row>
    <row r="127" spans="1:5" ht="14.25">
      <c r="A127" s="3"/>
      <c r="B127" s="3"/>
      <c r="C127" s="3"/>
      <c r="D127" s="3"/>
      <c r="E127" s="3"/>
    </row>
    <row r="128" spans="1:5" ht="14.25">
      <c r="A128" s="3"/>
      <c r="B128" s="3"/>
      <c r="C128" s="3"/>
      <c r="D128" s="3"/>
      <c r="E128" s="3"/>
    </row>
    <row r="129" spans="1:5" ht="14.25">
      <c r="A129" s="3"/>
      <c r="B129" s="3"/>
      <c r="C129" s="3"/>
      <c r="D129" s="3"/>
      <c r="E129" s="3"/>
    </row>
    <row r="130" spans="1:5" ht="14.25">
      <c r="A130" s="3"/>
      <c r="B130" s="3"/>
      <c r="C130" s="3"/>
      <c r="D130" s="3"/>
      <c r="E130" s="3"/>
    </row>
    <row r="131" spans="1:5" ht="14.25">
      <c r="A131" s="3"/>
      <c r="B131" s="3"/>
      <c r="C131" s="3"/>
      <c r="D131" s="3"/>
      <c r="E131" s="3"/>
    </row>
    <row r="132" spans="1:5" ht="14.25">
      <c r="A132" s="3"/>
      <c r="B132" s="3"/>
      <c r="C132" s="3"/>
      <c r="D132" s="3"/>
      <c r="E132" s="3"/>
    </row>
    <row r="133" spans="1:5" ht="14.25">
      <c r="A133" s="3"/>
      <c r="B133" s="3"/>
      <c r="C133" s="3"/>
      <c r="D133" s="3"/>
      <c r="E133" s="3"/>
    </row>
    <row r="134" spans="1:5" ht="14.25">
      <c r="A134" s="3"/>
      <c r="B134" s="3"/>
      <c r="C134" s="3"/>
      <c r="D134" s="3"/>
      <c r="E134" s="3"/>
    </row>
    <row r="135" spans="1:5" ht="14.25">
      <c r="A135" s="3"/>
      <c r="B135" s="3"/>
      <c r="C135" s="3"/>
      <c r="D135" s="3"/>
      <c r="E135" s="3"/>
    </row>
    <row r="136" spans="1:5" ht="14.25">
      <c r="A136" s="3"/>
      <c r="B136" s="3"/>
      <c r="C136" s="3"/>
      <c r="D136" s="3"/>
      <c r="E136" s="3"/>
    </row>
    <row r="137" spans="1:5" ht="14.25">
      <c r="A137" s="3"/>
      <c r="B137" s="3"/>
      <c r="C137" s="3"/>
      <c r="D137" s="3"/>
      <c r="E137" s="3"/>
    </row>
    <row r="138" spans="1:5" ht="14.25">
      <c r="A138" s="3"/>
      <c r="B138" s="3"/>
      <c r="C138" s="3"/>
      <c r="D138" s="3"/>
      <c r="E138" s="3"/>
    </row>
    <row r="139" spans="1:5" ht="14.25">
      <c r="A139" s="3"/>
      <c r="B139" s="3"/>
      <c r="C139" s="3"/>
      <c r="D139" s="3"/>
      <c r="E139" s="3"/>
    </row>
    <row r="140" spans="1:5" ht="14.25">
      <c r="A140" s="3"/>
      <c r="B140" s="3"/>
      <c r="C140" s="3"/>
      <c r="D140" s="3"/>
      <c r="E140" s="3"/>
    </row>
    <row r="141" spans="1:5" ht="14.25">
      <c r="A141" s="3"/>
      <c r="B141" s="3"/>
      <c r="C141" s="3"/>
      <c r="D141" s="3"/>
      <c r="E141" s="3"/>
    </row>
    <row r="142" spans="1:5" ht="14.25">
      <c r="A142" s="3"/>
      <c r="B142" s="3"/>
      <c r="C142" s="3"/>
      <c r="D142" s="3"/>
      <c r="E142" s="3"/>
    </row>
    <row r="143" spans="1:5" ht="14.25">
      <c r="A143" s="3"/>
      <c r="B143" s="3"/>
      <c r="C143" s="3"/>
      <c r="D143" s="3"/>
      <c r="E143" s="3"/>
    </row>
    <row r="144" spans="1:5" ht="14.25">
      <c r="A144" s="3"/>
      <c r="B144" s="3"/>
      <c r="C144" s="3"/>
      <c r="D144" s="3"/>
      <c r="E144" s="3"/>
    </row>
    <row r="145" spans="1:5" ht="14.25">
      <c r="A145" s="3"/>
      <c r="B145" s="3"/>
      <c r="C145" s="3"/>
      <c r="D145" s="3"/>
      <c r="E145" s="3"/>
    </row>
    <row r="146" spans="1:5" ht="14.25">
      <c r="A146" s="3"/>
      <c r="B146" s="3"/>
      <c r="C146" s="3"/>
      <c r="D146" s="3"/>
      <c r="E146" s="3"/>
    </row>
    <row r="147" spans="1:5" ht="14.25">
      <c r="A147" s="3"/>
      <c r="B147" s="3"/>
      <c r="C147" s="3"/>
      <c r="D147" s="3"/>
      <c r="E147" s="3"/>
    </row>
    <row r="148" spans="1:5" ht="14.25">
      <c r="A148" s="3"/>
      <c r="B148" s="3"/>
      <c r="C148" s="3"/>
      <c r="D148" s="3"/>
      <c r="E148" s="3"/>
    </row>
    <row r="149" spans="1:5" ht="14.25">
      <c r="A149" s="3"/>
      <c r="B149" s="3"/>
      <c r="C149" s="3"/>
      <c r="D149" s="3"/>
      <c r="E149" s="3"/>
    </row>
  </sheetData>
  <mergeCells count="2">
    <mergeCell ref="M2:O2"/>
    <mergeCell ref="A1:O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7" sqref="D7"/>
    </sheetView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2024-07-30T03:21:35Z</dcterms:created>
  <dcterms:modified xsi:type="dcterms:W3CDTF">2024-08-06T03:39:18Z</dcterms:modified>
</cp:coreProperties>
</file>