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H59" i="1"/>
  <c r="G59" i="1"/>
  <c r="F59" i="1"/>
  <c r="E59" i="1"/>
  <c r="D59" i="1"/>
  <c r="C59" i="1"/>
  <c r="B59" i="1"/>
  <c r="I57" i="1"/>
  <c r="H57" i="1"/>
  <c r="G57" i="1"/>
  <c r="F57" i="1"/>
  <c r="E57" i="1"/>
  <c r="D57" i="1"/>
  <c r="C57" i="1"/>
  <c r="B57" i="1"/>
  <c r="I55" i="1"/>
  <c r="I60" i="1" s="1"/>
  <c r="H55" i="1"/>
  <c r="H60" i="1" s="1"/>
  <c r="G55" i="1"/>
  <c r="G60" i="1" s="1"/>
  <c r="F55" i="1"/>
  <c r="E55" i="1"/>
  <c r="E60" i="1" s="1"/>
  <c r="D55" i="1"/>
  <c r="D60" i="1" s="1"/>
  <c r="C55" i="1"/>
  <c r="B55" i="1"/>
  <c r="F53" i="1"/>
  <c r="E53" i="1"/>
  <c r="D53" i="1"/>
  <c r="C53" i="1"/>
  <c r="B53" i="1"/>
  <c r="I51" i="1"/>
  <c r="H51" i="1"/>
  <c r="G51" i="1"/>
  <c r="F51" i="1"/>
  <c r="E51" i="1"/>
  <c r="D51" i="1"/>
  <c r="C51" i="1"/>
  <c r="B51" i="1"/>
  <c r="I48" i="1"/>
  <c r="H48" i="1"/>
  <c r="G48" i="1"/>
  <c r="F48" i="1"/>
  <c r="E48" i="1"/>
  <c r="D48" i="1"/>
  <c r="C48" i="1"/>
  <c r="B48" i="1"/>
  <c r="I46" i="1"/>
  <c r="H46" i="1"/>
  <c r="G46" i="1"/>
  <c r="F46" i="1"/>
  <c r="E46" i="1"/>
  <c r="D46" i="1"/>
  <c r="C46" i="1"/>
  <c r="B46" i="1"/>
  <c r="I44" i="1"/>
  <c r="I49" i="1" s="1"/>
  <c r="H44" i="1"/>
  <c r="H49" i="1" s="1"/>
  <c r="G44" i="1"/>
  <c r="F44" i="1"/>
  <c r="F49" i="1" s="1"/>
  <c r="E44" i="1"/>
  <c r="E49" i="1" s="1"/>
  <c r="D44" i="1"/>
  <c r="D49" i="1" s="1"/>
  <c r="C44" i="1"/>
  <c r="B44" i="1"/>
  <c r="C42" i="1"/>
  <c r="B42" i="1"/>
  <c r="I40" i="1"/>
  <c r="H40" i="1"/>
  <c r="G40" i="1"/>
  <c r="F40" i="1"/>
  <c r="E40" i="1"/>
  <c r="D40" i="1"/>
  <c r="C40" i="1"/>
  <c r="B40" i="1"/>
  <c r="I38" i="1"/>
  <c r="H38" i="1"/>
  <c r="G38" i="1"/>
  <c r="F38" i="1"/>
  <c r="E38" i="1"/>
  <c r="D38" i="1"/>
  <c r="C38" i="1"/>
  <c r="B38" i="1"/>
  <c r="I31" i="1"/>
  <c r="H31" i="1"/>
  <c r="G31" i="1"/>
  <c r="I27" i="1"/>
  <c r="H27" i="1"/>
  <c r="G27" i="1"/>
  <c r="F27" i="1"/>
  <c r="E27" i="1"/>
  <c r="D27" i="1"/>
  <c r="C27" i="1"/>
  <c r="B27" i="1"/>
  <c r="I20" i="1"/>
  <c r="I53" i="1" s="1"/>
  <c r="H20" i="1"/>
  <c r="H53" i="1" s="1"/>
  <c r="G20" i="1"/>
  <c r="I16" i="1"/>
  <c r="H16" i="1"/>
  <c r="H42" i="1" s="1"/>
  <c r="G16" i="1"/>
  <c r="F16" i="1"/>
  <c r="F42" i="1" s="1"/>
  <c r="E16" i="1"/>
  <c r="E42" i="1" s="1"/>
  <c r="D16" i="1"/>
  <c r="D42" i="1" s="1"/>
  <c r="C16" i="1"/>
  <c r="B16" i="1"/>
  <c r="D9" i="1"/>
  <c r="I6" i="1"/>
  <c r="H6" i="1"/>
  <c r="G6" i="1"/>
  <c r="F6" i="1"/>
  <c r="E6" i="1"/>
  <c r="D6" i="1"/>
  <c r="C6" i="1"/>
  <c r="B6" i="1"/>
  <c r="G49" i="1" l="1"/>
  <c r="F60" i="1"/>
  <c r="B60" i="1"/>
  <c r="G53" i="1"/>
  <c r="C49" i="1"/>
  <c r="C60" i="1"/>
  <c r="I42" i="1"/>
  <c r="B49" i="1"/>
  <c r="G42" i="1"/>
</calcChain>
</file>

<file path=xl/sharedStrings.xml><?xml version="1.0" encoding="utf-8"?>
<sst xmlns="http://schemas.openxmlformats.org/spreadsheetml/2006/main" count="40" uniqueCount="20">
  <si>
    <t>21 世 纪 中 国 石 油 消 费 平 衡 简 表</t>
  </si>
  <si>
    <t>原油产量</t>
  </si>
  <si>
    <t>进口</t>
  </si>
  <si>
    <t>出口</t>
  </si>
  <si>
    <t>表观消费量</t>
  </si>
  <si>
    <t>原油加工量</t>
  </si>
  <si>
    <t>成品油产量</t>
  </si>
  <si>
    <t>汽油产量</t>
  </si>
  <si>
    <t>煤油产量</t>
  </si>
  <si>
    <t>柴油产量</t>
  </si>
  <si>
    <t>小计</t>
  </si>
  <si>
    <t>进口量</t>
  </si>
  <si>
    <t>原油</t>
  </si>
  <si>
    <t>成品油</t>
  </si>
  <si>
    <t>汽油</t>
  </si>
  <si>
    <t>煤油</t>
  </si>
  <si>
    <t>柴油</t>
  </si>
  <si>
    <t>出口量</t>
  </si>
  <si>
    <t>净进口量</t>
  </si>
  <si>
    <t>据海关总署、国家统计局相关数据整理，仅供参考。 中咨公司  老科协  张其伟   2024.04.15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</si>
</sst>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0_ "/>
    <numFmt numFmtId="178" formatCode="0.0_ "/>
    <numFmt numFmtId="179" formatCode="0.0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63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1" fontId="4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7" fontId="8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8" fontId="4" fillId="0" borderId="1" xfId="0" applyNumberFormat="1" applyFont="1" applyBorder="1">
      <alignment vertical="center"/>
    </xf>
    <xf numFmtId="1" fontId="4" fillId="0" borderId="2" xfId="0" applyNumberFormat="1" applyFont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178" fontId="6" fillId="0" borderId="1" xfId="0" applyNumberFormat="1" applyFont="1" applyFill="1" applyBorder="1" applyAlignment="1">
      <alignment horizontal="right" vertical="center" wrapText="1"/>
    </xf>
    <xf numFmtId="177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177" fontId="9" fillId="0" borderId="3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177" fontId="5" fillId="3" borderId="1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>
      <alignment vertical="center"/>
    </xf>
    <xf numFmtId="0" fontId="10" fillId="0" borderId="0" xfId="0" applyFont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39" workbookViewId="0">
      <selection activeCell="D63" sqref="D63"/>
    </sheetView>
  </sheetViews>
  <sheetFormatPr defaultRowHeight="13.5"/>
  <cols>
    <col min="1" max="1" width="14.875" customWidth="1"/>
    <col min="2" max="9" width="12.625" customWidth="1"/>
  </cols>
  <sheetData>
    <row r="1" spans="1:9" ht="24.7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1" customHeight="1">
      <c r="A2" s="1"/>
      <c r="B2" s="6">
        <v>2023</v>
      </c>
      <c r="C2" s="6">
        <v>2022</v>
      </c>
      <c r="D2" s="6">
        <v>2021</v>
      </c>
      <c r="E2" s="6">
        <v>2020</v>
      </c>
      <c r="F2" s="6">
        <v>2015</v>
      </c>
      <c r="G2" s="6">
        <v>2010</v>
      </c>
      <c r="H2" s="6">
        <v>2005</v>
      </c>
      <c r="I2" s="6">
        <v>2000</v>
      </c>
    </row>
    <row r="3" spans="1:9" ht="21.75" customHeight="1">
      <c r="A3" s="16" t="s">
        <v>1</v>
      </c>
      <c r="B3" s="43">
        <v>20891.5</v>
      </c>
      <c r="C3" s="43">
        <v>20472.2</v>
      </c>
      <c r="D3" s="44">
        <v>19888.099999999999</v>
      </c>
      <c r="E3" s="45">
        <v>19476.900000000001</v>
      </c>
      <c r="F3" s="46">
        <v>21455.599999999999</v>
      </c>
      <c r="G3" s="45">
        <v>20301.400000000001</v>
      </c>
      <c r="H3" s="45">
        <v>18135.3</v>
      </c>
      <c r="I3" s="45">
        <v>16300</v>
      </c>
    </row>
    <row r="4" spans="1:9">
      <c r="A4" s="12" t="s">
        <v>2</v>
      </c>
      <c r="B4" s="12">
        <v>56399</v>
      </c>
      <c r="C4" s="12">
        <v>50828</v>
      </c>
      <c r="D4" s="12">
        <v>51298</v>
      </c>
      <c r="E4" s="9">
        <v>54240.844100000002</v>
      </c>
      <c r="F4" s="13">
        <v>33550</v>
      </c>
      <c r="G4" s="11">
        <v>23931.1</v>
      </c>
      <c r="H4" s="11">
        <v>12681.74</v>
      </c>
      <c r="I4" s="11">
        <v>7026.53</v>
      </c>
    </row>
    <row r="5" spans="1:9">
      <c r="A5" s="12" t="s">
        <v>3</v>
      </c>
      <c r="B5" s="9">
        <v>142.08444299999999</v>
      </c>
      <c r="C5" s="9">
        <v>205.200996</v>
      </c>
      <c r="D5" s="9">
        <v>261.07614999999998</v>
      </c>
      <c r="E5" s="9">
        <v>163.81070099999999</v>
      </c>
      <c r="F5" s="11">
        <v>287</v>
      </c>
      <c r="G5" s="11">
        <v>304.2</v>
      </c>
      <c r="H5" s="11">
        <v>806.68</v>
      </c>
      <c r="I5" s="11">
        <v>1030.5999999999999</v>
      </c>
    </row>
    <row r="6" spans="1:9">
      <c r="A6" s="12" t="s">
        <v>4</v>
      </c>
      <c r="B6" s="14">
        <f>B3+B4-B5</f>
        <v>77148.415557</v>
      </c>
      <c r="C6" s="14">
        <f>C3+C4-C5</f>
        <v>71094.999003999998</v>
      </c>
      <c r="D6" s="14">
        <f>D3+D4-D5</f>
        <v>70925.023850000012</v>
      </c>
      <c r="E6" s="14">
        <f>E3+E4-E5</f>
        <v>73553.933399000016</v>
      </c>
      <c r="F6" s="11">
        <f t="shared" ref="F6:I6" si="0">F3+F4-F5</f>
        <v>54718.6</v>
      </c>
      <c r="G6" s="11">
        <f t="shared" si="0"/>
        <v>43928.3</v>
      </c>
      <c r="H6" s="11">
        <f t="shared" si="0"/>
        <v>30010.36</v>
      </c>
      <c r="I6" s="11">
        <f t="shared" si="0"/>
        <v>22295.93</v>
      </c>
    </row>
    <row r="7" spans="1:9">
      <c r="A7" s="12"/>
      <c r="B7" s="12"/>
      <c r="C7" s="12"/>
      <c r="D7" s="12"/>
      <c r="E7" s="15"/>
      <c r="F7" s="15"/>
      <c r="G7" s="15"/>
      <c r="H7" s="11"/>
      <c r="I7" s="11"/>
    </row>
    <row r="8" spans="1:9">
      <c r="A8" s="16" t="s">
        <v>5</v>
      </c>
      <c r="B8" s="12">
        <v>73478</v>
      </c>
      <c r="C8" s="9">
        <v>67589.7</v>
      </c>
      <c r="D8" s="2">
        <v>70355</v>
      </c>
      <c r="E8" s="12">
        <v>67441</v>
      </c>
      <c r="F8" s="17">
        <v>52199</v>
      </c>
      <c r="G8" s="15">
        <v>42680.800000000003</v>
      </c>
      <c r="H8" s="18"/>
      <c r="I8" s="18"/>
    </row>
    <row r="9" spans="1:9">
      <c r="A9" s="7" t="s">
        <v>6</v>
      </c>
      <c r="B9" s="7"/>
      <c r="C9" s="3"/>
      <c r="D9" s="19">
        <f>E9*1.079</f>
        <v>35742.7382</v>
      </c>
      <c r="E9" s="12">
        <v>33125.800000000003</v>
      </c>
      <c r="F9" s="15"/>
      <c r="G9" s="15"/>
      <c r="H9" s="18"/>
      <c r="I9" s="18"/>
    </row>
    <row r="10" spans="1:9">
      <c r="A10" s="7"/>
      <c r="B10" s="7"/>
      <c r="C10" s="3"/>
      <c r="D10" s="20">
        <v>17.3</v>
      </c>
      <c r="E10" s="12"/>
      <c r="F10" s="21"/>
      <c r="G10" s="21"/>
      <c r="H10" s="18"/>
      <c r="I10" s="18"/>
    </row>
    <row r="11" spans="1:9">
      <c r="A11" s="12" t="s">
        <v>7</v>
      </c>
      <c r="B11" s="9">
        <v>16138.4</v>
      </c>
      <c r="C11" s="9">
        <v>14535.6</v>
      </c>
      <c r="D11" s="22">
        <v>15457.3</v>
      </c>
      <c r="E11" s="12">
        <v>13179.5</v>
      </c>
      <c r="F11" s="10">
        <v>12103.6</v>
      </c>
      <c r="G11" s="21">
        <v>7676</v>
      </c>
      <c r="H11" s="18">
        <v>5409.2199999999993</v>
      </c>
      <c r="I11" s="18">
        <v>4134.6900000000005</v>
      </c>
    </row>
    <row r="12" spans="1:9">
      <c r="A12" s="12"/>
      <c r="B12" s="9"/>
      <c r="C12" s="4"/>
      <c r="E12" s="12"/>
      <c r="F12" s="21"/>
      <c r="G12" s="21"/>
      <c r="H12" s="18"/>
      <c r="I12" s="18"/>
    </row>
    <row r="13" spans="1:9">
      <c r="A13" s="12" t="s">
        <v>8</v>
      </c>
      <c r="B13" s="9">
        <v>4968.3999999999996</v>
      </c>
      <c r="C13" s="9">
        <v>2949.1</v>
      </c>
      <c r="D13" s="19">
        <v>3943.9</v>
      </c>
      <c r="E13" s="12">
        <v>4049.7</v>
      </c>
      <c r="F13" s="24">
        <v>3658.6</v>
      </c>
      <c r="G13" s="21">
        <v>1924.4</v>
      </c>
      <c r="H13" s="18">
        <v>1006.5</v>
      </c>
      <c r="I13" s="18">
        <v>872.29000000000008</v>
      </c>
    </row>
    <row r="14" spans="1:9">
      <c r="A14" s="12"/>
      <c r="B14" s="12"/>
      <c r="C14" s="4"/>
      <c r="D14" s="20">
        <v>2.7</v>
      </c>
      <c r="E14" s="12"/>
      <c r="F14" s="21"/>
      <c r="G14" s="21"/>
      <c r="H14" s="18"/>
      <c r="I14" s="18"/>
    </row>
    <row r="15" spans="1:9">
      <c r="A15" s="12" t="s">
        <v>9</v>
      </c>
      <c r="B15" s="12">
        <v>21729</v>
      </c>
      <c r="C15" s="9">
        <v>19125.7</v>
      </c>
      <c r="D15" s="22">
        <v>16337</v>
      </c>
      <c r="E15" s="12">
        <v>15896.6</v>
      </c>
      <c r="F15" s="10">
        <v>18007.900000000001</v>
      </c>
      <c r="G15" s="23">
        <v>15824.9</v>
      </c>
      <c r="H15" s="25">
        <v>11079.42</v>
      </c>
      <c r="I15" s="18">
        <v>7079.6</v>
      </c>
    </row>
    <row r="16" spans="1:9">
      <c r="A16" s="26" t="s">
        <v>10</v>
      </c>
      <c r="B16" s="27">
        <f>B11+B13+B15</f>
        <v>42835.8</v>
      </c>
      <c r="C16" s="27">
        <f>C11+C13+C15</f>
        <v>36610.400000000001</v>
      </c>
      <c r="D16" s="27">
        <f>D11+D13+D15</f>
        <v>35738.199999999997</v>
      </c>
      <c r="E16" s="27">
        <f>E11+E13+E15</f>
        <v>33125.800000000003</v>
      </c>
      <c r="F16" s="28">
        <f t="shared" ref="F16:I16" si="1">F11+F13+F15</f>
        <v>33770.100000000006</v>
      </c>
      <c r="G16" s="28">
        <f t="shared" si="1"/>
        <v>25425.3</v>
      </c>
      <c r="H16" s="28">
        <f t="shared" si="1"/>
        <v>17495.14</v>
      </c>
      <c r="I16" s="28">
        <f t="shared" si="1"/>
        <v>12086.580000000002</v>
      </c>
    </row>
    <row r="17" spans="1:9">
      <c r="A17" s="26" t="s">
        <v>11</v>
      </c>
      <c r="B17" s="26"/>
      <c r="C17" s="26"/>
      <c r="D17" s="26"/>
      <c r="E17" s="26"/>
      <c r="F17" s="29"/>
      <c r="G17" s="21"/>
      <c r="H17" s="18"/>
      <c r="I17" s="18"/>
    </row>
    <row r="18" spans="1:9">
      <c r="A18" s="7" t="s">
        <v>12</v>
      </c>
      <c r="B18" s="9">
        <v>56399.381683000007</v>
      </c>
      <c r="C18" s="9">
        <v>50838.844943999997</v>
      </c>
      <c r="D18" s="9">
        <v>51324.044717000004</v>
      </c>
      <c r="E18" s="9">
        <v>54206.112850999998</v>
      </c>
      <c r="F18" s="30">
        <v>33548.300000000003</v>
      </c>
      <c r="G18" s="23">
        <v>23931.1</v>
      </c>
      <c r="H18" s="25">
        <v>12681.74</v>
      </c>
      <c r="I18" s="18">
        <v>7026.53</v>
      </c>
    </row>
    <row r="19" spans="1:9">
      <c r="A19" s="7"/>
      <c r="B19" s="2"/>
      <c r="C19" s="2"/>
      <c r="F19" s="21"/>
      <c r="G19" s="21"/>
      <c r="H19" s="18"/>
      <c r="I19" s="18"/>
    </row>
    <row r="20" spans="1:9">
      <c r="A20" s="7" t="s">
        <v>13</v>
      </c>
      <c r="B20" s="12">
        <v>4769</v>
      </c>
      <c r="C20" s="12">
        <v>2645</v>
      </c>
      <c r="D20" s="12">
        <v>2712</v>
      </c>
      <c r="E20" s="12">
        <v>2835</v>
      </c>
      <c r="F20" s="15">
        <v>2990</v>
      </c>
      <c r="G20" s="21">
        <f>28791.77-G18</f>
        <v>4860.6700000000019</v>
      </c>
      <c r="H20" s="18">
        <f>16732.31-H18</f>
        <v>4050.5700000000015</v>
      </c>
      <c r="I20" s="18">
        <f>9431.28-I18</f>
        <v>2404.7500000000009</v>
      </c>
    </row>
    <row r="21" spans="1:9">
      <c r="A21" s="7"/>
      <c r="B21" s="7"/>
      <c r="C21" s="7"/>
      <c r="D21" s="12"/>
      <c r="E21" s="12"/>
      <c r="F21" s="15"/>
      <c r="G21" s="21"/>
      <c r="H21" s="18"/>
      <c r="I21" s="18"/>
    </row>
    <row r="22" spans="1:9">
      <c r="A22" s="12" t="s">
        <v>14</v>
      </c>
      <c r="B22" s="31">
        <v>1.737E-3</v>
      </c>
      <c r="C22" s="31">
        <v>2.0096039999999999</v>
      </c>
      <c r="D22" s="31">
        <v>35.765803999999996</v>
      </c>
      <c r="E22" s="31">
        <v>48.045629999999996</v>
      </c>
      <c r="F22" s="15">
        <v>17.031600000000001</v>
      </c>
      <c r="G22" s="21">
        <v>0</v>
      </c>
      <c r="H22" s="18">
        <v>0</v>
      </c>
      <c r="I22" s="18">
        <v>0.03</v>
      </c>
    </row>
    <row r="23" spans="1:9">
      <c r="A23" s="12"/>
      <c r="F23" s="15"/>
      <c r="G23" s="21"/>
      <c r="H23" s="18"/>
      <c r="I23" s="18"/>
    </row>
    <row r="24" spans="1:9">
      <c r="A24" s="12" t="s">
        <v>15</v>
      </c>
      <c r="B24" s="32">
        <v>34.171765000000001</v>
      </c>
      <c r="C24" s="32">
        <v>86.806899999999999</v>
      </c>
      <c r="D24" s="32">
        <v>137.358531</v>
      </c>
      <c r="E24" s="32">
        <v>255.23232000000002</v>
      </c>
      <c r="F24" s="15">
        <v>716.4</v>
      </c>
      <c r="G24" s="21">
        <v>726.1</v>
      </c>
      <c r="H24" s="18">
        <v>476.1</v>
      </c>
      <c r="I24" s="18">
        <v>322.5</v>
      </c>
    </row>
    <row r="25" spans="1:9">
      <c r="A25" s="12"/>
      <c r="B25" s="12"/>
      <c r="C25" s="12"/>
      <c r="D25" s="12"/>
      <c r="E25" s="12"/>
      <c r="F25" s="15"/>
      <c r="G25" s="21"/>
      <c r="H25" s="18"/>
      <c r="I25" s="18"/>
    </row>
    <row r="26" spans="1:9">
      <c r="A26" s="12" t="s">
        <v>16</v>
      </c>
      <c r="B26" s="31">
        <v>13.080081</v>
      </c>
      <c r="C26" s="31">
        <v>43.853202000000003</v>
      </c>
      <c r="D26" s="31">
        <v>76.185059999999993</v>
      </c>
      <c r="E26" s="31">
        <v>119.09523899999999</v>
      </c>
      <c r="F26" s="15">
        <v>71.5</v>
      </c>
      <c r="G26" s="21">
        <v>190.2</v>
      </c>
      <c r="H26" s="18">
        <v>61</v>
      </c>
      <c r="I26" s="18">
        <v>51.9</v>
      </c>
    </row>
    <row r="27" spans="1:9">
      <c r="A27" s="26" t="s">
        <v>10</v>
      </c>
      <c r="B27" s="33">
        <f>B22+B24+B26</f>
        <v>47.253582999999999</v>
      </c>
      <c r="C27" s="33">
        <f>C22+C24+C26</f>
        <v>132.66970599999999</v>
      </c>
      <c r="D27" s="33">
        <f>D22+D24+D26</f>
        <v>249.30939499999999</v>
      </c>
      <c r="E27" s="33">
        <f>E22+E24+E26</f>
        <v>422.37318900000002</v>
      </c>
      <c r="F27" s="28">
        <f t="shared" ref="F27:I27" si="2">F22+F24+F26</f>
        <v>804.9316</v>
      </c>
      <c r="G27" s="28">
        <f t="shared" si="2"/>
        <v>916.3</v>
      </c>
      <c r="H27" s="28">
        <f t="shared" si="2"/>
        <v>537.1</v>
      </c>
      <c r="I27" s="28">
        <f t="shared" si="2"/>
        <v>374.42999999999995</v>
      </c>
    </row>
    <row r="28" spans="1:9">
      <c r="A28" s="26" t="s">
        <v>17</v>
      </c>
      <c r="B28" s="26"/>
      <c r="C28" s="26"/>
      <c r="D28" s="26"/>
      <c r="E28" s="26"/>
      <c r="F28" s="34"/>
      <c r="G28" s="21"/>
      <c r="H28" s="18"/>
      <c r="I28" s="18"/>
    </row>
    <row r="29" spans="1:9">
      <c r="A29" s="7" t="s">
        <v>12</v>
      </c>
      <c r="B29" s="9">
        <v>142.08444299999999</v>
      </c>
      <c r="C29" s="22">
        <v>205.200996</v>
      </c>
      <c r="D29" s="9">
        <v>261.07614999999998</v>
      </c>
      <c r="E29" s="9">
        <v>163.81070099999999</v>
      </c>
      <c r="F29" s="15">
        <v>286.60000000000002</v>
      </c>
      <c r="G29" s="21">
        <v>303</v>
      </c>
      <c r="H29" s="18">
        <v>806.68</v>
      </c>
      <c r="I29" s="18">
        <v>1030.5999999999999</v>
      </c>
    </row>
    <row r="30" spans="1:9">
      <c r="A30" s="7"/>
      <c r="F30" s="15"/>
      <c r="G30" s="7"/>
      <c r="H30" s="18"/>
      <c r="I30" s="18"/>
    </row>
    <row r="31" spans="1:9">
      <c r="A31" s="7" t="s">
        <v>13</v>
      </c>
      <c r="B31" s="12">
        <v>6269</v>
      </c>
      <c r="C31" s="35">
        <v>5369</v>
      </c>
      <c r="D31" s="12">
        <v>6031</v>
      </c>
      <c r="E31" s="12">
        <v>6183</v>
      </c>
      <c r="F31" s="15">
        <v>3615</v>
      </c>
      <c r="G31" s="36">
        <f>3357.54-G29</f>
        <v>3054.54</v>
      </c>
      <c r="H31" s="36">
        <f>2488.28-H29</f>
        <v>1681.6000000000004</v>
      </c>
      <c r="I31" s="36">
        <f>2055.61-I29</f>
        <v>1025.0100000000002</v>
      </c>
    </row>
    <row r="32" spans="1:9">
      <c r="A32" s="7"/>
      <c r="B32" s="7"/>
      <c r="C32" s="8"/>
      <c r="D32" s="2"/>
      <c r="E32" s="12"/>
      <c r="F32" s="15"/>
      <c r="G32" s="36"/>
      <c r="H32" s="36"/>
      <c r="I32" s="36"/>
    </row>
    <row r="33" spans="1:9">
      <c r="A33" s="12" t="s">
        <v>14</v>
      </c>
      <c r="B33" s="12">
        <v>1228</v>
      </c>
      <c r="C33" s="35">
        <v>1256</v>
      </c>
      <c r="D33" s="12">
        <v>1454</v>
      </c>
      <c r="E33" s="9">
        <v>1600.1433999999999</v>
      </c>
      <c r="F33" s="15">
        <v>589.29999999999995</v>
      </c>
      <c r="G33" s="36">
        <v>517.1</v>
      </c>
      <c r="H33" s="36">
        <v>559.66</v>
      </c>
      <c r="I33" s="36">
        <v>455.2</v>
      </c>
    </row>
    <row r="34" spans="1:9">
      <c r="A34" s="12"/>
      <c r="B34" s="5"/>
      <c r="D34" s="12"/>
      <c r="E34" s="12"/>
      <c r="F34" s="15"/>
      <c r="G34" s="36"/>
      <c r="H34" s="36"/>
      <c r="I34" s="36"/>
    </row>
    <row r="35" spans="1:9">
      <c r="A35" s="12" t="s">
        <v>15</v>
      </c>
      <c r="B35" s="12">
        <v>1585</v>
      </c>
      <c r="C35" s="35">
        <v>1090</v>
      </c>
      <c r="D35" s="12">
        <v>856</v>
      </c>
      <c r="E35" s="9">
        <v>997.63819999999998</v>
      </c>
      <c r="F35" s="15">
        <v>1626.6</v>
      </c>
      <c r="G35" s="36">
        <v>870.8</v>
      </c>
      <c r="H35" s="36">
        <v>447.6</v>
      </c>
      <c r="I35" s="36">
        <v>256.3</v>
      </c>
    </row>
    <row r="36" spans="1:9">
      <c r="A36" s="12"/>
      <c r="B36" s="12"/>
      <c r="D36" s="12"/>
      <c r="E36" s="12"/>
      <c r="F36" s="15"/>
      <c r="G36" s="36"/>
      <c r="H36" s="36"/>
      <c r="I36" s="36"/>
    </row>
    <row r="37" spans="1:9">
      <c r="A37" s="12" t="s">
        <v>16</v>
      </c>
      <c r="B37" s="12">
        <v>1377</v>
      </c>
      <c r="C37" s="12">
        <v>1092</v>
      </c>
      <c r="D37" s="12">
        <v>1721</v>
      </c>
      <c r="E37" s="12">
        <v>1976.5133000000001</v>
      </c>
      <c r="F37" s="15">
        <v>731.3</v>
      </c>
      <c r="G37" s="36">
        <v>490.2</v>
      </c>
      <c r="H37" s="36">
        <v>170.9</v>
      </c>
      <c r="I37" s="36">
        <v>77.5</v>
      </c>
    </row>
    <row r="38" spans="1:9" ht="14.25" thickBot="1">
      <c r="A38" s="26" t="s">
        <v>10</v>
      </c>
      <c r="B38" s="37">
        <f>B33+B35+B37</f>
        <v>4190</v>
      </c>
      <c r="C38" s="37">
        <f>C33+C35+C37</f>
        <v>3438</v>
      </c>
      <c r="D38" s="37">
        <f>D33+D35+D37</f>
        <v>4031</v>
      </c>
      <c r="E38" s="37">
        <f>E33+E35+E37</f>
        <v>4574.2948999999999</v>
      </c>
      <c r="F38" s="28">
        <f t="shared" ref="F38:I38" si="3">F33+F35+F37</f>
        <v>2947.2</v>
      </c>
      <c r="G38" s="28">
        <f t="shared" si="3"/>
        <v>1878.1000000000001</v>
      </c>
      <c r="H38" s="28">
        <f t="shared" si="3"/>
        <v>1178.1600000000001</v>
      </c>
      <c r="I38" s="28">
        <f t="shared" si="3"/>
        <v>789</v>
      </c>
    </row>
    <row r="39" spans="1:9" ht="17.25" customHeight="1">
      <c r="A39" s="26" t="s">
        <v>4</v>
      </c>
      <c r="B39" s="26"/>
      <c r="C39" s="26"/>
      <c r="D39" s="26"/>
      <c r="E39" s="26"/>
      <c r="F39" s="26"/>
      <c r="G39" s="7"/>
      <c r="H39" s="7"/>
      <c r="I39" s="7"/>
    </row>
    <row r="40" spans="1:9">
      <c r="A40" s="7" t="s">
        <v>12</v>
      </c>
      <c r="B40" s="23">
        <f t="shared" ref="B40:I40" si="4">B3+B18-B29</f>
        <v>77148.797240000014</v>
      </c>
      <c r="C40" s="23">
        <f t="shared" si="4"/>
        <v>71105.843947999994</v>
      </c>
      <c r="D40" s="23">
        <f t="shared" si="4"/>
        <v>70951.068567000009</v>
      </c>
      <c r="E40" s="23">
        <f t="shared" si="4"/>
        <v>73519.202150000012</v>
      </c>
      <c r="F40" s="23">
        <f t="shared" si="4"/>
        <v>54717.3</v>
      </c>
      <c r="G40" s="23">
        <f t="shared" si="4"/>
        <v>43929.5</v>
      </c>
      <c r="H40" s="23">
        <f t="shared" si="4"/>
        <v>30010.36</v>
      </c>
      <c r="I40" s="23">
        <f t="shared" si="4"/>
        <v>22295.93</v>
      </c>
    </row>
    <row r="41" spans="1:9">
      <c r="A41" s="7"/>
      <c r="B41" s="12"/>
      <c r="C41" s="12"/>
      <c r="D41" s="12"/>
      <c r="E41" s="12"/>
      <c r="F41" s="23"/>
      <c r="G41" s="23"/>
      <c r="H41" s="23"/>
      <c r="I41" s="23"/>
    </row>
    <row r="42" spans="1:9">
      <c r="A42" s="39" t="s">
        <v>13</v>
      </c>
      <c r="B42" s="40">
        <f>B16+B20-B31</f>
        <v>41335.800000000003</v>
      </c>
      <c r="C42" s="40">
        <f t="shared" ref="C42:I42" si="5">C16+C20-C31</f>
        <v>33886.400000000001</v>
      </c>
      <c r="D42" s="40">
        <f t="shared" si="5"/>
        <v>32419.199999999997</v>
      </c>
      <c r="E42" s="40">
        <f t="shared" si="5"/>
        <v>29777.800000000003</v>
      </c>
      <c r="F42" s="41">
        <f>F16+F20-F31</f>
        <v>33145.100000000006</v>
      </c>
      <c r="G42" s="41">
        <f t="shared" si="5"/>
        <v>27231.43</v>
      </c>
      <c r="H42" s="41">
        <f t="shared" si="5"/>
        <v>19864.11</v>
      </c>
      <c r="I42" s="41">
        <f t="shared" si="5"/>
        <v>13466.320000000002</v>
      </c>
    </row>
    <row r="43" spans="1:9">
      <c r="A43" s="7"/>
      <c r="B43" s="12"/>
      <c r="C43" s="12"/>
      <c r="D43" s="12"/>
      <c r="E43" s="12"/>
      <c r="F43" s="23"/>
      <c r="G43" s="23"/>
      <c r="H43" s="23"/>
      <c r="I43" s="23"/>
    </row>
    <row r="44" spans="1:9">
      <c r="A44" s="12" t="s">
        <v>14</v>
      </c>
      <c r="B44" s="11">
        <f t="shared" ref="B44:I44" si="6">B11+B22-B33</f>
        <v>14910.401737</v>
      </c>
      <c r="C44" s="11">
        <f t="shared" si="6"/>
        <v>13281.609604000001</v>
      </c>
      <c r="D44" s="11">
        <f t="shared" si="6"/>
        <v>14039.065804</v>
      </c>
      <c r="E44" s="11">
        <f t="shared" si="6"/>
        <v>11627.40223</v>
      </c>
      <c r="F44" s="23">
        <f t="shared" si="6"/>
        <v>11531.331600000001</v>
      </c>
      <c r="G44" s="23">
        <f t="shared" si="6"/>
        <v>7158.9</v>
      </c>
      <c r="H44" s="23">
        <f t="shared" si="6"/>
        <v>4849.5599999999995</v>
      </c>
      <c r="I44" s="23">
        <f t="shared" si="6"/>
        <v>3679.5200000000004</v>
      </c>
    </row>
    <row r="45" spans="1:9">
      <c r="A45" s="12"/>
      <c r="B45" s="14"/>
      <c r="C45" s="14"/>
      <c r="D45" s="14"/>
      <c r="E45" s="14"/>
      <c r="F45" s="23"/>
      <c r="G45" s="23"/>
      <c r="H45" s="23"/>
      <c r="I45" s="23"/>
    </row>
    <row r="46" spans="1:9">
      <c r="A46" s="12" t="s">
        <v>15</v>
      </c>
      <c r="B46" s="14">
        <f t="shared" ref="B46:E46" si="7">B13+B26-B37</f>
        <v>3604.4800809999997</v>
      </c>
      <c r="C46" s="14">
        <f t="shared" si="7"/>
        <v>1900.9532019999997</v>
      </c>
      <c r="D46" s="14">
        <f t="shared" si="7"/>
        <v>2299.0850599999999</v>
      </c>
      <c r="E46" s="14">
        <f t="shared" si="7"/>
        <v>2192.281939</v>
      </c>
      <c r="F46" s="23">
        <f t="shared" ref="F46:I46" si="8">F13+F24-F35</f>
        <v>2748.4</v>
      </c>
      <c r="G46" s="23">
        <f t="shared" si="8"/>
        <v>1779.7</v>
      </c>
      <c r="H46" s="23">
        <f t="shared" si="8"/>
        <v>1035</v>
      </c>
      <c r="I46" s="23">
        <f t="shared" si="8"/>
        <v>938.49</v>
      </c>
    </row>
    <row r="47" spans="1:9">
      <c r="A47" s="12"/>
      <c r="B47" s="14"/>
      <c r="C47" s="14"/>
      <c r="D47" s="14"/>
      <c r="E47" s="14"/>
      <c r="F47" s="23"/>
      <c r="G47" s="23"/>
      <c r="H47" s="23"/>
      <c r="I47" s="23"/>
    </row>
    <row r="48" spans="1:9">
      <c r="A48" s="12" t="s">
        <v>16</v>
      </c>
      <c r="B48" s="14">
        <f>B15+B26-B37</f>
        <v>20365.080081</v>
      </c>
      <c r="C48" s="14">
        <f>C15+C26-C37</f>
        <v>18077.553201999999</v>
      </c>
      <c r="D48" s="14">
        <f>D15+D26-D37</f>
        <v>14692.18506</v>
      </c>
      <c r="E48" s="14">
        <f t="shared" ref="E48:I48" si="9">E15+E26-E37</f>
        <v>14039.181939</v>
      </c>
      <c r="F48" s="23">
        <f t="shared" si="9"/>
        <v>17348.100000000002</v>
      </c>
      <c r="G48" s="23">
        <f t="shared" si="9"/>
        <v>15524.9</v>
      </c>
      <c r="H48" s="23">
        <f t="shared" si="9"/>
        <v>10969.52</v>
      </c>
      <c r="I48" s="23">
        <f t="shared" si="9"/>
        <v>7054</v>
      </c>
    </row>
    <row r="49" spans="1:9">
      <c r="A49" s="26" t="s">
        <v>10</v>
      </c>
      <c r="B49" s="33">
        <f t="shared" ref="B49:I49" si="10">B44+B46+B48</f>
        <v>38879.961899000002</v>
      </c>
      <c r="C49" s="33">
        <f t="shared" si="10"/>
        <v>33260.116007999997</v>
      </c>
      <c r="D49" s="33">
        <f t="shared" si="10"/>
        <v>31030.335923999999</v>
      </c>
      <c r="E49" s="33">
        <f t="shared" si="10"/>
        <v>27858.866108000002</v>
      </c>
      <c r="F49" s="28">
        <f t="shared" si="10"/>
        <v>31627.831600000005</v>
      </c>
      <c r="G49" s="28">
        <f t="shared" si="10"/>
        <v>24463.5</v>
      </c>
      <c r="H49" s="28">
        <f t="shared" si="10"/>
        <v>16854.080000000002</v>
      </c>
      <c r="I49" s="28">
        <f t="shared" si="10"/>
        <v>11672.01</v>
      </c>
    </row>
    <row r="50" spans="1:9">
      <c r="A50" s="26" t="s">
        <v>18</v>
      </c>
      <c r="B50" s="26"/>
      <c r="C50" s="26"/>
      <c r="D50" s="26"/>
      <c r="E50" s="26"/>
      <c r="F50" s="33"/>
      <c r="G50" s="23"/>
      <c r="H50" s="23"/>
      <c r="I50" s="23"/>
    </row>
    <row r="51" spans="1:9">
      <c r="A51" s="7" t="s">
        <v>12</v>
      </c>
      <c r="B51" s="23">
        <f t="shared" ref="B51:I51" si="11">B18-B29</f>
        <v>56257.297240000007</v>
      </c>
      <c r="C51" s="23">
        <f t="shared" si="11"/>
        <v>50633.643947999997</v>
      </c>
      <c r="D51" s="23">
        <f t="shared" si="11"/>
        <v>51062.968567000004</v>
      </c>
      <c r="E51" s="23">
        <f t="shared" si="11"/>
        <v>54042.302149999996</v>
      </c>
      <c r="F51" s="23">
        <f t="shared" si="11"/>
        <v>33261.700000000004</v>
      </c>
      <c r="G51" s="23">
        <f t="shared" si="11"/>
        <v>23628.1</v>
      </c>
      <c r="H51" s="23">
        <f t="shared" si="11"/>
        <v>11875.06</v>
      </c>
      <c r="I51" s="23">
        <f t="shared" si="11"/>
        <v>5995.93</v>
      </c>
    </row>
    <row r="52" spans="1:9">
      <c r="A52" s="7"/>
      <c r="B52" s="38"/>
      <c r="C52" s="38"/>
      <c r="D52" s="38"/>
      <c r="E52" s="38"/>
      <c r="F52" s="23"/>
      <c r="G52" s="23"/>
      <c r="H52" s="23"/>
      <c r="I52" s="23"/>
    </row>
    <row r="53" spans="1:9">
      <c r="A53" s="7" t="s">
        <v>13</v>
      </c>
      <c r="B53" s="23">
        <f t="shared" ref="B53:I53" si="12">B20-B31</f>
        <v>-1500</v>
      </c>
      <c r="C53" s="23">
        <f t="shared" si="12"/>
        <v>-2724</v>
      </c>
      <c r="D53" s="23">
        <f t="shared" si="12"/>
        <v>-3319</v>
      </c>
      <c r="E53" s="23">
        <f t="shared" si="12"/>
        <v>-3348</v>
      </c>
      <c r="F53" s="23">
        <f t="shared" si="12"/>
        <v>-625</v>
      </c>
      <c r="G53" s="23">
        <f t="shared" si="12"/>
        <v>1806.1300000000019</v>
      </c>
      <c r="H53" s="23">
        <f t="shared" si="12"/>
        <v>2368.9700000000012</v>
      </c>
      <c r="I53" s="23">
        <f t="shared" si="12"/>
        <v>1379.7400000000007</v>
      </c>
    </row>
    <row r="54" spans="1:9">
      <c r="A54" s="7"/>
      <c r="B54" s="23"/>
      <c r="C54" s="23"/>
      <c r="D54" s="23"/>
      <c r="E54" s="23"/>
      <c r="F54" s="23"/>
      <c r="G54" s="23"/>
      <c r="H54" s="23"/>
      <c r="I54" s="23"/>
    </row>
    <row r="55" spans="1:9">
      <c r="A55" s="12" t="s">
        <v>14</v>
      </c>
      <c r="B55" s="23">
        <f t="shared" ref="B55:I55" si="13">B22-B33</f>
        <v>-1227.998263</v>
      </c>
      <c r="C55" s="23">
        <f t="shared" si="13"/>
        <v>-1253.9903959999999</v>
      </c>
      <c r="D55" s="23">
        <f t="shared" si="13"/>
        <v>-1418.2341960000001</v>
      </c>
      <c r="E55" s="23">
        <f t="shared" si="13"/>
        <v>-1552.0977699999999</v>
      </c>
      <c r="F55" s="23">
        <f t="shared" si="13"/>
        <v>-572.26839999999993</v>
      </c>
      <c r="G55" s="23">
        <f t="shared" si="13"/>
        <v>-517.1</v>
      </c>
      <c r="H55" s="23">
        <f t="shared" si="13"/>
        <v>-559.66</v>
      </c>
      <c r="I55" s="23">
        <f t="shared" si="13"/>
        <v>-455.17</v>
      </c>
    </row>
    <row r="56" spans="1:9">
      <c r="A56" s="12"/>
      <c r="B56" s="23"/>
      <c r="C56" s="23"/>
      <c r="D56" s="23"/>
      <c r="E56" s="23"/>
      <c r="F56" s="23"/>
      <c r="G56" s="23"/>
      <c r="H56" s="23"/>
      <c r="I56" s="23"/>
    </row>
    <row r="57" spans="1:9">
      <c r="A57" s="12" t="s">
        <v>15</v>
      </c>
      <c r="B57" s="23">
        <f t="shared" ref="B57:E57" si="14">B26-B37</f>
        <v>-1363.9199189999999</v>
      </c>
      <c r="C57" s="23">
        <f t="shared" si="14"/>
        <v>-1048.146798</v>
      </c>
      <c r="D57" s="23">
        <f t="shared" si="14"/>
        <v>-1644.81494</v>
      </c>
      <c r="E57" s="23">
        <f t="shared" si="14"/>
        <v>-1857.4180610000001</v>
      </c>
      <c r="F57" s="23">
        <f t="shared" ref="F57:I57" si="15">F24-F35</f>
        <v>-910.19999999999993</v>
      </c>
      <c r="G57" s="23">
        <f t="shared" si="15"/>
        <v>-144.69999999999993</v>
      </c>
      <c r="H57" s="23">
        <f t="shared" si="15"/>
        <v>28.5</v>
      </c>
      <c r="I57" s="23">
        <f t="shared" si="15"/>
        <v>66.199999999999989</v>
      </c>
    </row>
    <row r="58" spans="1:9">
      <c r="A58" s="12"/>
      <c r="B58" s="23"/>
      <c r="C58" s="23"/>
      <c r="D58" s="23"/>
      <c r="E58" s="23"/>
      <c r="F58" s="23"/>
      <c r="G58" s="23"/>
      <c r="H58" s="23"/>
      <c r="I58" s="23"/>
    </row>
    <row r="59" spans="1:9">
      <c r="A59" s="12" t="s">
        <v>16</v>
      </c>
      <c r="B59" s="23">
        <f t="shared" ref="B59:I59" si="16">B26-B37</f>
        <v>-1363.9199189999999</v>
      </c>
      <c r="C59" s="23">
        <f t="shared" si="16"/>
        <v>-1048.146798</v>
      </c>
      <c r="D59" s="23">
        <f t="shared" si="16"/>
        <v>-1644.81494</v>
      </c>
      <c r="E59" s="23">
        <f t="shared" si="16"/>
        <v>-1857.4180610000001</v>
      </c>
      <c r="F59" s="23">
        <f t="shared" si="16"/>
        <v>-659.8</v>
      </c>
      <c r="G59" s="23">
        <f t="shared" si="16"/>
        <v>-300</v>
      </c>
      <c r="H59" s="23">
        <f t="shared" si="16"/>
        <v>-109.9</v>
      </c>
      <c r="I59" s="23">
        <f t="shared" si="16"/>
        <v>-25.6</v>
      </c>
    </row>
    <row r="60" spans="1:9">
      <c r="A60" s="26" t="s">
        <v>10</v>
      </c>
      <c r="B60" s="28">
        <f t="shared" ref="B60:I60" si="17">B55+B57+B59</f>
        <v>-3955.8381009999998</v>
      </c>
      <c r="C60" s="28">
        <f t="shared" si="17"/>
        <v>-3350.2839919999997</v>
      </c>
      <c r="D60" s="28">
        <f t="shared" si="17"/>
        <v>-4707.8640759999998</v>
      </c>
      <c r="E60" s="28">
        <f t="shared" si="17"/>
        <v>-5266.933892</v>
      </c>
      <c r="F60" s="28">
        <f t="shared" si="17"/>
        <v>-2142.2683999999999</v>
      </c>
      <c r="G60" s="28">
        <f t="shared" si="17"/>
        <v>-961.8</v>
      </c>
      <c r="H60" s="28">
        <f t="shared" si="17"/>
        <v>-641.05999999999995</v>
      </c>
      <c r="I60" s="28">
        <f t="shared" si="17"/>
        <v>-414.57000000000005</v>
      </c>
    </row>
    <row r="62" spans="1:9">
      <c r="A62" s="47" t="s">
        <v>19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2024-04-15T02:56:28Z</dcterms:created>
  <dcterms:modified xsi:type="dcterms:W3CDTF">2024-04-15T03:41:33Z</dcterms:modified>
</cp:coreProperties>
</file>