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4370" windowHeight="7515" activeTab="2"/>
  </bookViews>
  <sheets>
    <sheet name="Sheet1" sheetId="1" r:id="rId1"/>
    <sheet name="中国" sheetId="2" r:id="rId2"/>
    <sheet name="全球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4" i="3" l="1"/>
  <c r="T41" i="3"/>
  <c r="T39" i="3"/>
  <c r="T34" i="3"/>
  <c r="T29" i="3"/>
  <c r="T14" i="3"/>
  <c r="T9" i="3"/>
  <c r="S47" i="3" l="1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S32" i="3"/>
  <c r="P32" i="3"/>
  <c r="O32" i="3"/>
  <c r="L32" i="3"/>
  <c r="K32" i="3"/>
  <c r="H32" i="3"/>
  <c r="G32" i="3"/>
  <c r="D32" i="3"/>
  <c r="C32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30" i="3"/>
  <c r="P30" i="3"/>
  <c r="O30" i="3"/>
  <c r="L30" i="3"/>
  <c r="K30" i="3"/>
  <c r="H30" i="3"/>
  <c r="G30" i="3"/>
  <c r="D30" i="3"/>
  <c r="C30" i="3"/>
  <c r="S29" i="3"/>
  <c r="R29" i="3"/>
  <c r="R32" i="3" s="1"/>
  <c r="Q29" i="3"/>
  <c r="Q28" i="3" s="1"/>
  <c r="P29" i="3"/>
  <c r="P28" i="3" s="1"/>
  <c r="O29" i="3"/>
  <c r="N29" i="3"/>
  <c r="N32" i="3" s="1"/>
  <c r="M29" i="3"/>
  <c r="M28" i="3" s="1"/>
  <c r="L29" i="3"/>
  <c r="L28" i="3" s="1"/>
  <c r="K29" i="3"/>
  <c r="J29" i="3"/>
  <c r="J32" i="3" s="1"/>
  <c r="I29" i="3"/>
  <c r="I28" i="3" s="1"/>
  <c r="H29" i="3"/>
  <c r="H28" i="3" s="1"/>
  <c r="G29" i="3"/>
  <c r="F29" i="3"/>
  <c r="F32" i="3" s="1"/>
  <c r="E29" i="3"/>
  <c r="E28" i="3" s="1"/>
  <c r="D29" i="3"/>
  <c r="D28" i="3" s="1"/>
  <c r="C29" i="3"/>
  <c r="B29" i="3"/>
  <c r="B32" i="3" s="1"/>
  <c r="S28" i="3"/>
  <c r="R28" i="3"/>
  <c r="O28" i="3"/>
  <c r="N28" i="3"/>
  <c r="K28" i="3"/>
  <c r="J28" i="3"/>
  <c r="G28" i="3"/>
  <c r="F28" i="3"/>
  <c r="C28" i="3"/>
  <c r="B28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T24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T19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E30" i="3" l="1"/>
  <c r="I30" i="3"/>
  <c r="M30" i="3"/>
  <c r="Q30" i="3"/>
  <c r="E32" i="3"/>
  <c r="I32" i="3"/>
  <c r="M32" i="3"/>
  <c r="Q32" i="3"/>
  <c r="F30" i="3"/>
  <c r="J30" i="3"/>
  <c r="N30" i="3"/>
  <c r="R30" i="3"/>
  <c r="S5" i="1" l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S29" i="1"/>
  <c r="R29" i="1"/>
  <c r="Q29" i="1"/>
  <c r="Q32" i="1" s="1"/>
  <c r="P29" i="1"/>
  <c r="O29" i="1"/>
  <c r="N29" i="1"/>
  <c r="M29" i="1"/>
  <c r="M32" i="1" s="1"/>
  <c r="L29" i="1"/>
  <c r="K29" i="1"/>
  <c r="J29" i="1"/>
  <c r="I29" i="1"/>
  <c r="I32" i="1" s="1"/>
  <c r="H29" i="1"/>
  <c r="G29" i="1"/>
  <c r="F29" i="1"/>
  <c r="E29" i="1"/>
  <c r="E32" i="1" s="1"/>
  <c r="D29" i="1"/>
  <c r="C29" i="1"/>
  <c r="B29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32" i="1" l="1"/>
  <c r="F32" i="1"/>
  <c r="J32" i="1"/>
  <c r="N32" i="1"/>
  <c r="R32" i="1"/>
  <c r="G30" i="1"/>
  <c r="O32" i="1"/>
  <c r="C32" i="1"/>
  <c r="S32" i="1"/>
  <c r="C30" i="1"/>
  <c r="G32" i="1"/>
  <c r="K32" i="1"/>
  <c r="O30" i="1"/>
  <c r="S30" i="1"/>
  <c r="K30" i="1"/>
  <c r="D32" i="1"/>
  <c r="H32" i="1"/>
  <c r="L32" i="1"/>
  <c r="P32" i="1"/>
  <c r="D30" i="1"/>
  <c r="H30" i="1"/>
  <c r="L30" i="1"/>
  <c r="P30" i="1"/>
  <c r="E30" i="1"/>
  <c r="I30" i="1"/>
  <c r="M30" i="1"/>
  <c r="Q30" i="1"/>
  <c r="F30" i="1"/>
  <c r="J30" i="1"/>
  <c r="N30" i="1"/>
  <c r="R30" i="1"/>
</calcChain>
</file>

<file path=xl/sharedStrings.xml><?xml version="1.0" encoding="utf-8"?>
<sst xmlns="http://schemas.openxmlformats.org/spreadsheetml/2006/main" count="188" uniqueCount="90">
  <si>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</si>
  <si>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</si>
  <si>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</si>
  <si>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</si>
  <si>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</si>
  <si>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</si>
  <si>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</si>
  <si>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</si>
  <si>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</si>
  <si>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</si>
  <si>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</si>
  <si>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</si>
  <si>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</si>
  <si>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</si>
  <si>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</si>
  <si>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</si>
  <si>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</si>
  <si>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</si>
  <si>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PX（对二甲苯）产量</t>
  </si>
  <si>
    <t>年增长率 %</t>
    <phoneticPr fontId="4" type="noConversion"/>
  </si>
  <si>
    <t>PX（对二甲苯）产能</t>
  </si>
  <si>
    <t>PX（对二甲苯）开工率</t>
  </si>
  <si>
    <t>PTA产能</t>
  </si>
  <si>
    <t>PTA开工率</t>
  </si>
  <si>
    <t>聚酯聚合物容量</t>
  </si>
  <si>
    <r>
      <t xml:space="preserve">聚酯开工率 </t>
    </r>
    <r>
      <rPr>
        <sz val="11"/>
        <color theme="3"/>
        <rFont val="宋体"/>
        <family val="3"/>
        <charset val="134"/>
        <scheme val="minor"/>
      </rPr>
      <t>%</t>
    </r>
    <phoneticPr fontId="4" type="noConversion"/>
  </si>
  <si>
    <t>聚酯长丝总产量</t>
  </si>
  <si>
    <t>聚酯长丝产能</t>
  </si>
  <si>
    <t>聚酯长丝开工率 %</t>
    <phoneticPr fontId="4" type="noConversion"/>
  </si>
  <si>
    <t>短纤总产量</t>
  </si>
  <si>
    <t>年增长率 %</t>
    <phoneticPr fontId="4" type="noConversion"/>
  </si>
  <si>
    <t>短纤产能</t>
  </si>
  <si>
    <t>聚酯短纤开工率 %</t>
    <phoneticPr fontId="4" type="noConversion"/>
  </si>
  <si>
    <t>聚酯纤维总产量</t>
    <phoneticPr fontId="4" type="noConversion"/>
  </si>
  <si>
    <t>年增长率 %</t>
    <phoneticPr fontId="4" type="noConversion"/>
  </si>
  <si>
    <t>聚酯纤维产能</t>
    <phoneticPr fontId="4" type="noConversion"/>
  </si>
  <si>
    <t>聚酯纤维开工率 %</t>
    <phoneticPr fontId="4" type="noConversion"/>
  </si>
  <si>
    <t>PET树脂总产量</t>
  </si>
  <si>
    <t>PET树脂产能</t>
  </si>
  <si>
    <t>PET树脂开工率 %</t>
    <phoneticPr fontId="4" type="noConversion"/>
  </si>
  <si>
    <t>聚酯膜总产量</t>
  </si>
  <si>
    <t>年增长率 %</t>
    <phoneticPr fontId="4" type="noConversion"/>
  </si>
  <si>
    <t>聚酯膜产能</t>
  </si>
  <si>
    <t>聚酯膜开工率 %</t>
    <phoneticPr fontId="4" type="noConversion"/>
  </si>
  <si>
    <t>MEG生产量</t>
  </si>
  <si>
    <t>MEG产能</t>
  </si>
  <si>
    <t>MEG开工率</t>
  </si>
  <si>
    <t>聚酯纤维MEG消耗量</t>
  </si>
  <si>
    <t>防冻液MEG消耗量</t>
  </si>
  <si>
    <t>工业MEG消耗量</t>
  </si>
  <si>
    <t>MEG总消耗量</t>
  </si>
  <si>
    <t>PTA生产量</t>
    <phoneticPr fontId="2" type="noConversion"/>
  </si>
  <si>
    <t>聚酯聚合物生产量</t>
    <phoneticPr fontId="2" type="noConversion"/>
  </si>
  <si>
    <t>中国聚酯产业链简况</t>
    <phoneticPr fontId="2" type="noConversion"/>
  </si>
  <si>
    <t>据伍德麦肯兹（Wood Mackenzie）公司 数据整理,仅供参考。中咨老科协 张其伟   2022.11.3</t>
    <phoneticPr fontId="2" type="noConversion"/>
  </si>
  <si>
    <t>占全球比重%</t>
  </si>
  <si>
    <t>占全球比重%</t>
    <phoneticPr fontId="2" type="noConversion"/>
  </si>
  <si>
    <t>全球数据</t>
    <phoneticPr fontId="2" type="noConversion"/>
  </si>
  <si>
    <t>全球聚酯产业链（PX至纤维、树脂、膜及EG）的供求数据摘录（万吨）</t>
    <phoneticPr fontId="11" type="noConversion"/>
  </si>
  <si>
    <t>据Wood Mackenzie 数据整理,仅供参考。</t>
    <phoneticPr fontId="11" type="noConversion"/>
  </si>
  <si>
    <t xml:space="preserve">年增长率 % </t>
    <phoneticPr fontId="2" type="noConversion"/>
  </si>
  <si>
    <t xml:space="preserve">年增长率 % </t>
    <phoneticPr fontId="2" type="noConversion"/>
  </si>
  <si>
    <t>聚酯聚合物产量</t>
    <phoneticPr fontId="11" type="noConversion"/>
  </si>
  <si>
    <t xml:space="preserve">年增长率 % </t>
    <phoneticPr fontId="2" type="noConversion"/>
  </si>
  <si>
    <t>聚酯聚合物产能</t>
    <phoneticPr fontId="11" type="noConversion"/>
  </si>
  <si>
    <t>聚酯聚合物开工率</t>
    <phoneticPr fontId="11" type="noConversion"/>
  </si>
  <si>
    <t>聚酯长丝开工率</t>
    <phoneticPr fontId="2" type="noConversion"/>
  </si>
  <si>
    <t>短纤产能开工率</t>
    <phoneticPr fontId="2" type="noConversion"/>
  </si>
  <si>
    <t>聚酯纤维总产量</t>
    <phoneticPr fontId="2" type="noConversion"/>
  </si>
  <si>
    <t>聚酯纤维产能</t>
    <phoneticPr fontId="2" type="noConversion"/>
  </si>
  <si>
    <t>聚酯纤维产能开工率</t>
    <phoneticPr fontId="2" type="noConversion"/>
  </si>
  <si>
    <t xml:space="preserve">年增长率 % </t>
    <phoneticPr fontId="2" type="noConversion"/>
  </si>
  <si>
    <t>PET树脂产能开工率</t>
    <phoneticPr fontId="2" type="noConversion"/>
  </si>
  <si>
    <t>聚酯膜产能开工率</t>
    <phoneticPr fontId="2" type="noConversion"/>
  </si>
  <si>
    <t>据伍德麦肯兹（Wood Mackenzie）公司 数据整理,仅供参考。中咨老科协 张其伟   2022.10.31</t>
    <phoneticPr fontId="2" type="noConversion"/>
  </si>
  <si>
    <t>PX：开工率基本稳定，但近三年低于80%，并呈下降趋势，主要是大型装置投产，能力增加较快；</t>
    <phoneticPr fontId="2" type="noConversion"/>
  </si>
  <si>
    <t>PTA：开工率基本稳定，主要随下游需求变化而变化，近年没有集中产能扩张；</t>
    <phoneticPr fontId="2" type="noConversion"/>
  </si>
  <si>
    <t>聚酯聚合物：包括切片生产及直接纺中间体，开工率也是由下游生产变化所决定，2019 年9999万吨，2020年突破1亿吨，成为全球为数不多的亿吨石化产品；</t>
    <phoneticPr fontId="2" type="noConversion"/>
  </si>
  <si>
    <t>聚酯纤维:开工率基本稳定，占聚酯比重一直再未超过70%，总量占聚酯三分之二左右；</t>
    <phoneticPr fontId="2" type="noConversion"/>
  </si>
  <si>
    <t>PET树脂：除直接吹瓶、注塑成品外，主要用于二次加工，绝大多数作为包装材料，占聚酯比重由2005、2006年超过30%之后，就一直在28~29%；</t>
    <phoneticPr fontId="2" type="noConversion"/>
  </si>
  <si>
    <t>聚酯膜：主要是直接吹拉成膜成品，占聚酯比重由2005年4.5%，缓步增长到2020年达6.6%，近两年有所下降；</t>
    <phoneticPr fontId="2" type="noConversion"/>
  </si>
  <si>
    <t>EG（乙二醇）：2020年以前，开工率基本在80%以上，个别年份为70%多，2020年之后下降到60%多，是产业链中最低的，我国产能依然不足，每年需要进口数百万吨，2021年进口843万吨（56.6亿美元）。</t>
    <phoneticPr fontId="2" type="noConversion"/>
  </si>
  <si>
    <t>PX：开工率在2018年后持续下降，除下游市场需求下降外，主要是几个大型石化一体化项目投产，产能快速增长所致；我国占全球43%；</t>
    <phoneticPr fontId="2" type="noConversion"/>
  </si>
  <si>
    <t>PTA：开工率自2011年以后开始下降，目前稳定在77~78%，产业链产能基本匹配；我国占全球近三分之二；</t>
    <phoneticPr fontId="2" type="noConversion"/>
  </si>
  <si>
    <t>聚酯：包括纤维、树脂及膜，开工率相对较稳定，直纺工艺也促使其生产较稳定；我国占全球60%；</t>
    <phoneticPr fontId="2" type="noConversion"/>
  </si>
  <si>
    <t>聚酯长丝：开工率基本维持在80%以下，绝大多数为直接纺，包括相当数量FDY；我国占全球比重近80%，是全产业链中最高的；</t>
    <phoneticPr fontId="2" type="noConversion"/>
  </si>
  <si>
    <t>聚酯短纤维：主要用于混纺纱，开工率同长丝，基本为直接纺；我国占全球比重超过一半；</t>
    <phoneticPr fontId="2" type="noConversion"/>
  </si>
  <si>
    <t>PET树脂： 主要是用于包装材料及制品，开工率基本稳定；我国占全球比重最低，一般在三分之一左右；</t>
    <phoneticPr fontId="2" type="noConversion"/>
  </si>
  <si>
    <t>膜：主要是聚合直接生产成膜产品，开工率因市场变化波动较大；我国占全球比重不到一半，40%左右；</t>
    <phoneticPr fontId="2" type="noConversion"/>
  </si>
  <si>
    <t>乙二醇：进口量一直较大，国产化率较低，产量比重约30%左右；开工率变化也较大；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</si>
</sst>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76" formatCode="#,###;\(#,###\);\-"/>
    <numFmt numFmtId="177" formatCode="0.0%"/>
    <numFmt numFmtId="178" formatCode="0.0_ "/>
    <numFmt numFmtId="179" formatCode="#,###.0;\(#,###.0\);\-"/>
    <numFmt numFmtId="180" formatCode="#,##0.0_ "/>
    <numFmt numFmtId="181" formatCode="0.0"/>
  </numFmts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3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3"/>
      <name val="宋体"/>
      <family val="3"/>
      <charset val="134"/>
      <scheme val="minor"/>
    </font>
    <font>
      <b/>
      <sz val="12"/>
      <color theme="3"/>
      <name val="宋体"/>
      <family val="3"/>
      <charset val="134"/>
    </font>
    <font>
      <b/>
      <sz val="12"/>
      <color theme="3"/>
      <name val="Arial"/>
      <family val="2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F0FA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A4E3"/>
      </left>
      <right style="thin">
        <color rgb="FF00A4E3"/>
      </right>
      <top/>
      <bottom/>
      <diagonal/>
    </border>
    <border>
      <left style="thin">
        <color theme="4"/>
      </left>
      <right style="medium">
        <color indexed="64"/>
      </right>
      <top style="medium">
        <color indexed="64"/>
      </top>
      <bottom style="thin">
        <color theme="4"/>
      </bottom>
      <diagonal/>
    </border>
    <border>
      <left style="thin">
        <color rgb="FF00A4E3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A4E3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A4E3"/>
      </right>
      <top/>
      <bottom/>
      <diagonal/>
    </border>
    <border>
      <left style="medium">
        <color indexed="64"/>
      </left>
      <right style="thin">
        <color rgb="FF00A4E3"/>
      </right>
      <top/>
      <bottom style="medium">
        <color indexed="64"/>
      </bottom>
      <diagonal/>
    </border>
    <border>
      <left style="thin">
        <color rgb="FF00A4E3"/>
      </left>
      <right style="thin">
        <color rgb="FF00A4E3"/>
      </right>
      <top/>
      <bottom style="medium">
        <color indexed="64"/>
      </bottom>
      <diagonal/>
    </border>
    <border>
      <left style="medium">
        <color indexed="64"/>
      </left>
      <right style="thin">
        <color theme="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176" fontId="3" fillId="2" borderId="2" xfId="1" applyNumberFormat="1" applyFont="1" applyFill="1" applyBorder="1" applyAlignment="1">
      <alignment horizontal="center" vertical="center"/>
    </xf>
    <xf numFmtId="177" fontId="3" fillId="2" borderId="2" xfId="1" applyNumberFormat="1" applyFont="1" applyFill="1" applyBorder="1" applyAlignment="1">
      <alignment horizontal="center" vertical="center"/>
    </xf>
    <xf numFmtId="178" fontId="3" fillId="2" borderId="2" xfId="1" applyNumberFormat="1" applyFont="1" applyFill="1" applyBorder="1" applyAlignment="1">
      <alignment horizontal="center" vertical="center"/>
    </xf>
    <xf numFmtId="179" fontId="3" fillId="2" borderId="2" xfId="1" applyNumberFormat="1" applyFont="1" applyFill="1" applyBorder="1" applyAlignment="1">
      <alignment horizontal="center" vertical="center"/>
    </xf>
    <xf numFmtId="176" fontId="5" fillId="2" borderId="2" xfId="1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176" fontId="5" fillId="2" borderId="4" xfId="1" applyNumberFormat="1" applyFont="1" applyFill="1" applyBorder="1" applyAlignment="1">
      <alignment horizontal="center" vertical="center"/>
    </xf>
    <xf numFmtId="180" fontId="3" fillId="2" borderId="4" xfId="1" applyNumberFormat="1" applyFont="1" applyFill="1" applyBorder="1" applyAlignment="1">
      <alignment horizontal="center" vertical="center"/>
    </xf>
    <xf numFmtId="176" fontId="3" fillId="2" borderId="4" xfId="1" applyNumberFormat="1" applyFont="1" applyFill="1" applyBorder="1" applyAlignment="1">
      <alignment horizontal="center" vertical="center"/>
    </xf>
    <xf numFmtId="177" fontId="3" fillId="2" borderId="4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176" fontId="8" fillId="3" borderId="5" xfId="0" applyNumberFormat="1" applyFont="1" applyFill="1" applyBorder="1" applyAlignment="1">
      <alignment horizontal="center" vertical="center"/>
    </xf>
    <xf numFmtId="176" fontId="0" fillId="3" borderId="5" xfId="0" applyNumberFormat="1" applyFill="1" applyBorder="1" applyAlignment="1">
      <alignment horizontal="center" vertical="center"/>
    </xf>
    <xf numFmtId="176" fontId="5" fillId="2" borderId="6" xfId="1" applyNumberFormat="1" applyFont="1" applyFill="1" applyBorder="1" applyAlignment="1">
      <alignment horizontal="center" vertical="center"/>
    </xf>
    <xf numFmtId="2" fontId="0" fillId="0" borderId="0" xfId="0" applyNumberForma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0" fillId="0" borderId="8" xfId="0" applyBorder="1" applyAlignment="1"/>
    <xf numFmtId="0" fontId="0" fillId="0" borderId="0" xfId="0" applyBorder="1" applyAlignment="1"/>
    <xf numFmtId="0" fontId="0" fillId="0" borderId="5" xfId="0" applyBorder="1" applyAlignment="1" applyProtection="1">
      <protection locked="0"/>
    </xf>
    <xf numFmtId="176" fontId="5" fillId="2" borderId="9" xfId="1" applyNumberFormat="1" applyFont="1" applyFill="1" applyBorder="1" applyAlignment="1">
      <alignment horizontal="center" vertical="center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176" fontId="3" fillId="2" borderId="9" xfId="1" applyNumberFormat="1" applyFont="1" applyFill="1" applyBorder="1" applyAlignment="1">
      <alignment horizontal="center" vertical="center"/>
    </xf>
    <xf numFmtId="177" fontId="3" fillId="2" borderId="9" xfId="1" applyNumberFormat="1" applyFont="1" applyFill="1" applyBorder="1" applyAlignment="1">
      <alignment horizontal="center" vertical="center"/>
    </xf>
    <xf numFmtId="176" fontId="5" fillId="2" borderId="10" xfId="1" applyNumberFormat="1" applyFont="1" applyFill="1" applyBorder="1" applyAlignment="1">
      <alignment horizontal="center" vertical="center"/>
    </xf>
    <xf numFmtId="176" fontId="5" fillId="2" borderId="11" xfId="1" applyNumberFormat="1" applyFont="1" applyFill="1" applyBorder="1" applyAlignment="1">
      <alignment horizontal="center" vertical="center"/>
    </xf>
    <xf numFmtId="2" fontId="0" fillId="3" borderId="7" xfId="0" applyNumberFormat="1" applyFill="1" applyBorder="1" applyAlignment="1" applyProtection="1">
      <alignment horizontal="center" vertical="center"/>
      <protection locked="0"/>
    </xf>
    <xf numFmtId="49" fontId="6" fillId="2" borderId="12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49" fontId="12" fillId="2" borderId="1" xfId="0" applyNumberFormat="1" applyFont="1" applyFill="1" applyBorder="1" applyAlignment="1">
      <alignment horizontal="center" vertical="center" wrapText="1"/>
    </xf>
    <xf numFmtId="180" fontId="3" fillId="2" borderId="2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181" fontId="0" fillId="0" borderId="0" xfId="0" applyNumberFormat="1" applyAlignment="1">
      <alignment vertical="center"/>
    </xf>
    <xf numFmtId="0" fontId="8" fillId="3" borderId="0" xfId="0" applyFont="1" applyFill="1" applyAlignment="1">
      <alignment horizontal="center" vertical="center"/>
    </xf>
    <xf numFmtId="176" fontId="8" fillId="3" borderId="0" xfId="0" applyNumberFormat="1" applyFon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topLeftCell="A55" workbookViewId="0">
      <selection activeCell="A69" sqref="A69"/>
    </sheetView>
  </sheetViews>
  <sheetFormatPr defaultRowHeight="13.5" x14ac:dyDescent="0.15"/>
  <cols>
    <col min="1" max="1" width="24.5" customWidth="1"/>
  </cols>
  <sheetData>
    <row r="1" spans="1:47" ht="29.25" customHeight="1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8" t="s">
        <v>57</v>
      </c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25.5" customHeight="1" x14ac:dyDescent="0.15">
      <c r="A2" s="8" t="s">
        <v>53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9" t="s">
        <v>17</v>
      </c>
      <c r="T2" s="21" t="s">
        <v>55</v>
      </c>
      <c r="U2" s="11" t="s">
        <v>17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x14ac:dyDescent="0.15">
      <c r="A4" s="7" t="s">
        <v>18</v>
      </c>
      <c r="B4" s="7">
        <v>221.4</v>
      </c>
      <c r="C4" s="7">
        <v>261</v>
      </c>
      <c r="D4" s="7">
        <v>387.6284</v>
      </c>
      <c r="E4" s="7">
        <v>403.27229999999997</v>
      </c>
      <c r="F4" s="7">
        <v>511.00159999999994</v>
      </c>
      <c r="G4" s="7">
        <v>645.48350000000005</v>
      </c>
      <c r="H4" s="7">
        <v>705.07780000000002</v>
      </c>
      <c r="I4" s="7">
        <v>795.90089999999998</v>
      </c>
      <c r="J4" s="7">
        <v>843.63919999999996</v>
      </c>
      <c r="K4" s="7">
        <v>979.73359999999991</v>
      </c>
      <c r="L4" s="7">
        <v>913.35329999999999</v>
      </c>
      <c r="M4" s="7">
        <v>962.19869999999992</v>
      </c>
      <c r="N4" s="7">
        <v>937.73680000000002</v>
      </c>
      <c r="O4" s="7">
        <v>1045.4945</v>
      </c>
      <c r="P4" s="7">
        <v>1356.5790999999999</v>
      </c>
      <c r="Q4" s="7">
        <v>1584.9463000000001</v>
      </c>
      <c r="R4" s="7">
        <v>1795.3849999999998</v>
      </c>
      <c r="S4" s="7">
        <v>2289.6831999999999</v>
      </c>
      <c r="T4" s="20">
        <v>42.906763912967421</v>
      </c>
      <c r="U4" s="12">
        <v>5336.4155000000001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7" x14ac:dyDescent="0.15">
      <c r="A5" s="3" t="s">
        <v>19</v>
      </c>
      <c r="B5" s="5"/>
      <c r="C5" s="5">
        <f>(C4/B4-1)*100</f>
        <v>17.886178861788604</v>
      </c>
      <c r="D5" s="5">
        <f t="shared" ref="D5" si="0">(D4/C4-1)*100</f>
        <v>48.516628352490422</v>
      </c>
      <c r="E5" s="5">
        <f t="shared" ref="E5" si="1">(E4/D4-1)*100</f>
        <v>4.0357982026084649</v>
      </c>
      <c r="F5" s="5">
        <f t="shared" ref="F5" si="2">(F4/E4-1)*100</f>
        <v>26.713786193596722</v>
      </c>
      <c r="G5" s="5">
        <f t="shared" ref="G5" si="3">(G4/F4-1)*100</f>
        <v>26.317314857722572</v>
      </c>
      <c r="H5" s="5">
        <f t="shared" ref="H5" si="4">(H4/G4-1)*100</f>
        <v>9.2325055559127289</v>
      </c>
      <c r="I5" s="5">
        <f t="shared" ref="I5" si="5">(I4/H4-1)*100</f>
        <v>12.881287710377487</v>
      </c>
      <c r="J5" s="5">
        <f t="shared" ref="J5" si="6">(J4/I4-1)*100</f>
        <v>5.9980206078420029</v>
      </c>
      <c r="K5" s="5">
        <f t="shared" ref="K5" si="7">(K4/J4-1)*100</f>
        <v>16.131825074036389</v>
      </c>
      <c r="L5" s="5">
        <f t="shared" ref="L5" si="8">(L4/K4-1)*100</f>
        <v>-6.775341786787747</v>
      </c>
      <c r="M5" s="5">
        <f t="shared" ref="M5" si="9">(M4/L4-1)*100</f>
        <v>5.3479195838017857</v>
      </c>
      <c r="N5" s="5">
        <f t="shared" ref="N5" si="10">(N4/M4-1)*100</f>
        <v>-2.5422919403237487</v>
      </c>
      <c r="O5" s="5">
        <f t="shared" ref="O5" si="11">(O4/N4-1)*100</f>
        <v>11.491252129595431</v>
      </c>
      <c r="P5" s="5">
        <f t="shared" ref="P5" si="12">(P4/O4-1)*100</f>
        <v>29.754781110756667</v>
      </c>
      <c r="Q5" s="5">
        <f t="shared" ref="Q5" si="13">(Q4/P4-1)*100</f>
        <v>16.834049706353294</v>
      </c>
      <c r="R5" s="5">
        <f t="shared" ref="R5" si="14">(R4/Q4-1)*100</f>
        <v>13.277339427840529</v>
      </c>
      <c r="S5" s="5">
        <f t="shared" ref="S5" si="15">(S4/R4-1)*100</f>
        <v>27.531599072065326</v>
      </c>
      <c r="T5" s="20"/>
      <c r="U5" s="13">
        <v>6.6632901915650411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x14ac:dyDescent="0.15">
      <c r="A6" s="3" t="s">
        <v>20</v>
      </c>
      <c r="B6" s="3">
        <v>290.18490000000003</v>
      </c>
      <c r="C6" s="3">
        <v>342.94929999999999</v>
      </c>
      <c r="D6" s="3">
        <v>401.5</v>
      </c>
      <c r="E6" s="3">
        <v>406.62289999999996</v>
      </c>
      <c r="F6" s="3">
        <v>585.09040000000005</v>
      </c>
      <c r="G6" s="3">
        <v>761.21910000000003</v>
      </c>
      <c r="H6" s="3">
        <v>853</v>
      </c>
      <c r="I6" s="3">
        <v>876.33330000000001</v>
      </c>
      <c r="J6" s="3">
        <v>982.8356</v>
      </c>
      <c r="K6" s="3">
        <v>1204.4780000000001</v>
      </c>
      <c r="L6" s="3">
        <v>1284.1300999999999</v>
      </c>
      <c r="M6" s="3">
        <v>1217.5</v>
      </c>
      <c r="N6" s="3">
        <v>1197.0589</v>
      </c>
      <c r="O6" s="3">
        <v>1221.9109000000001</v>
      </c>
      <c r="P6" s="3">
        <v>1704.4177999999999</v>
      </c>
      <c r="Q6" s="3">
        <v>2439.0081</v>
      </c>
      <c r="R6" s="3">
        <v>2747.3630000000003</v>
      </c>
      <c r="S6" s="3">
        <v>3312.5985999999998</v>
      </c>
      <c r="T6" s="20">
        <v>43.601378512800906</v>
      </c>
      <c r="U6" s="14">
        <v>7597.4630000000006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x14ac:dyDescent="0.15">
      <c r="A7" s="4" t="s">
        <v>21</v>
      </c>
      <c r="B7" s="4">
        <v>0.76200000000000001</v>
      </c>
      <c r="C7" s="4">
        <v>0.76100000000000001</v>
      </c>
      <c r="D7" s="4">
        <v>0.96499999999999997</v>
      </c>
      <c r="E7" s="4">
        <v>0.99099999999999999</v>
      </c>
      <c r="F7" s="4">
        <v>0.873</v>
      </c>
      <c r="G7" s="4">
        <v>0.84699999999999998</v>
      </c>
      <c r="H7" s="4">
        <v>0.82599999999999996</v>
      </c>
      <c r="I7" s="4">
        <v>0.90800000000000003</v>
      </c>
      <c r="J7" s="4">
        <v>0.85799999999999998</v>
      </c>
      <c r="K7" s="4">
        <v>0.81299999999999994</v>
      </c>
      <c r="L7" s="4">
        <v>0.71099999999999997</v>
      </c>
      <c r="M7" s="4">
        <v>0.79</v>
      </c>
      <c r="N7" s="4">
        <v>0.78300000000000003</v>
      </c>
      <c r="O7" s="4">
        <v>0.85499999999999998</v>
      </c>
      <c r="P7" s="4">
        <v>0.79500000000000004</v>
      </c>
      <c r="Q7" s="4">
        <v>0.64900000000000002</v>
      </c>
      <c r="R7" s="4">
        <v>0.65300000000000002</v>
      </c>
      <c r="S7" s="4">
        <v>0.69099999999999995</v>
      </c>
      <c r="T7" s="20"/>
      <c r="U7" s="15">
        <v>0.70239440455320412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20"/>
      <c r="U8" s="16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x14ac:dyDescent="0.15">
      <c r="A9" s="7" t="s">
        <v>51</v>
      </c>
      <c r="B9" s="7">
        <v>554.20000000000005</v>
      </c>
      <c r="C9" s="7">
        <v>692.9</v>
      </c>
      <c r="D9" s="7">
        <v>1008.675</v>
      </c>
      <c r="E9" s="7">
        <v>1100.3579999999999</v>
      </c>
      <c r="F9" s="7">
        <v>1275.499</v>
      </c>
      <c r="G9" s="7">
        <v>1493.9881</v>
      </c>
      <c r="H9" s="7">
        <v>1768.2826</v>
      </c>
      <c r="I9" s="7">
        <v>2133.6071999999999</v>
      </c>
      <c r="J9" s="7">
        <v>2622.0065999999997</v>
      </c>
      <c r="K9" s="7">
        <v>2922.2102</v>
      </c>
      <c r="L9" s="7">
        <v>3187.5991000000004</v>
      </c>
      <c r="M9" s="7">
        <v>3363.7572</v>
      </c>
      <c r="N9" s="7">
        <v>3616.9561999999996</v>
      </c>
      <c r="O9" s="7">
        <v>4062.4686000000002</v>
      </c>
      <c r="P9" s="7">
        <v>4397.6881000000003</v>
      </c>
      <c r="Q9" s="7">
        <v>4504.2444000000005</v>
      </c>
      <c r="R9" s="7">
        <v>4569.9341999999997</v>
      </c>
      <c r="S9" s="7">
        <v>5195.3549000000003</v>
      </c>
      <c r="T9" s="20">
        <v>64.692045434197922</v>
      </c>
      <c r="U9" s="12">
        <v>8030.9021999999995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x14ac:dyDescent="0.15">
      <c r="A10" s="3" t="s">
        <v>19</v>
      </c>
      <c r="B10" s="5"/>
      <c r="C10" s="5">
        <f>(C9/B9-1)*100</f>
        <v>25.02706604114038</v>
      </c>
      <c r="D10" s="5">
        <f t="shared" ref="D10:S10" si="16">(D9/C9-1)*100</f>
        <v>45.572954250252565</v>
      </c>
      <c r="E10" s="5">
        <f t="shared" si="16"/>
        <v>9.0894490296676409</v>
      </c>
      <c r="F10" s="5">
        <f t="shared" si="16"/>
        <v>15.916728919133604</v>
      </c>
      <c r="G10" s="5">
        <f t="shared" si="16"/>
        <v>17.129695907248845</v>
      </c>
      <c r="H10" s="5">
        <f t="shared" si="16"/>
        <v>18.359885195872707</v>
      </c>
      <c r="I10" s="5">
        <f t="shared" si="16"/>
        <v>20.659853803911197</v>
      </c>
      <c r="J10" s="5">
        <f t="shared" si="16"/>
        <v>22.890783270697625</v>
      </c>
      <c r="K10" s="5">
        <f t="shared" si="16"/>
        <v>11.4493838421307</v>
      </c>
      <c r="L10" s="5">
        <f t="shared" si="16"/>
        <v>9.0817867927502469</v>
      </c>
      <c r="M10" s="5">
        <f t="shared" si="16"/>
        <v>5.5263568119340967</v>
      </c>
      <c r="N10" s="5">
        <f t="shared" si="16"/>
        <v>7.5272674258415551</v>
      </c>
      <c r="O10" s="5">
        <f t="shared" si="16"/>
        <v>12.317329139899469</v>
      </c>
      <c r="P10" s="5">
        <f t="shared" si="16"/>
        <v>8.251620701757556</v>
      </c>
      <c r="Q10" s="5">
        <f t="shared" si="16"/>
        <v>2.4230072159960647</v>
      </c>
      <c r="R10" s="5">
        <f t="shared" si="16"/>
        <v>1.4583977725542319</v>
      </c>
      <c r="S10" s="5">
        <f t="shared" si="16"/>
        <v>13.685551533761696</v>
      </c>
      <c r="T10" s="20"/>
      <c r="U10" s="13">
        <v>10.292447329530653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x14ac:dyDescent="0.15">
      <c r="A11" s="3" t="s">
        <v>22</v>
      </c>
      <c r="B11" s="3">
        <v>579.18079999999998</v>
      </c>
      <c r="C11" s="3">
        <v>715.99450000000002</v>
      </c>
      <c r="D11" s="3">
        <v>1080.2629999999999</v>
      </c>
      <c r="E11" s="3">
        <v>1223.0436999999999</v>
      </c>
      <c r="F11" s="3">
        <v>1408.1191000000001</v>
      </c>
      <c r="G11" s="3">
        <v>1578.0205000000001</v>
      </c>
      <c r="H11" s="3">
        <v>1871.2808</v>
      </c>
      <c r="I11" s="3">
        <v>2379.4234000000001</v>
      </c>
      <c r="J11" s="3">
        <v>3263.6642999999999</v>
      </c>
      <c r="K11" s="3">
        <v>3685.0410000000002</v>
      </c>
      <c r="L11" s="3">
        <v>4345.5945000000002</v>
      </c>
      <c r="M11" s="3">
        <v>4347.1120000000001</v>
      </c>
      <c r="N11" s="3">
        <v>4611.2327999999998</v>
      </c>
      <c r="O11" s="3">
        <v>5070.5464999999995</v>
      </c>
      <c r="P11" s="3">
        <v>5031.3629999999994</v>
      </c>
      <c r="Q11" s="3">
        <v>5741.5819000000001</v>
      </c>
      <c r="R11" s="3">
        <v>6380.6368999999995</v>
      </c>
      <c r="S11" s="3">
        <v>6728.0136000000002</v>
      </c>
      <c r="T11" s="20">
        <v>65.714080100066482</v>
      </c>
      <c r="U11" s="14">
        <v>10238.313599999999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x14ac:dyDescent="0.15">
      <c r="A12" s="4" t="s">
        <v>23</v>
      </c>
      <c r="B12" s="4">
        <v>0.95599999999999996</v>
      </c>
      <c r="C12" s="4">
        <v>0.96699999999999997</v>
      </c>
      <c r="D12" s="4">
        <v>0.93300000000000005</v>
      </c>
      <c r="E12" s="4">
        <v>0.89900000000000002</v>
      </c>
      <c r="F12" s="4">
        <v>0.90500000000000003</v>
      </c>
      <c r="G12" s="4">
        <v>0.94599999999999995</v>
      </c>
      <c r="H12" s="4">
        <v>0.94399999999999995</v>
      </c>
      <c r="I12" s="4">
        <v>0.89600000000000002</v>
      </c>
      <c r="J12" s="4">
        <v>0.80300000000000005</v>
      </c>
      <c r="K12" s="4">
        <v>0.79200000000000004</v>
      </c>
      <c r="L12" s="4">
        <v>0.73299999999999998</v>
      </c>
      <c r="M12" s="4">
        <v>0.77300000000000002</v>
      </c>
      <c r="N12" s="4">
        <v>0.78400000000000003</v>
      </c>
      <c r="O12" s="4">
        <v>0.80100000000000005</v>
      </c>
      <c r="P12" s="4">
        <v>0.874</v>
      </c>
      <c r="Q12" s="4">
        <v>0.78400000000000003</v>
      </c>
      <c r="R12" s="4">
        <v>0.71599999999999997</v>
      </c>
      <c r="S12" s="4">
        <v>0.77200000000000002</v>
      </c>
      <c r="T12" s="20"/>
      <c r="U12" s="15">
        <v>0.78439697334529779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20"/>
      <c r="U13" s="16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x14ac:dyDescent="0.15">
      <c r="A14" s="7" t="s">
        <v>52</v>
      </c>
      <c r="B14" s="7">
        <v>1457.376</v>
      </c>
      <c r="C14" s="7">
        <v>1668.211</v>
      </c>
      <c r="D14" s="7">
        <v>1982.3888999999999</v>
      </c>
      <c r="E14" s="7">
        <v>2049.7937999999999</v>
      </c>
      <c r="F14" s="7">
        <v>2224.9580000000001</v>
      </c>
      <c r="G14" s="7">
        <v>2550.6390999999999</v>
      </c>
      <c r="H14" s="7">
        <v>2836.83</v>
      </c>
      <c r="I14" s="7">
        <v>3109.1986999999999</v>
      </c>
      <c r="J14" s="7">
        <v>3349.8417999999997</v>
      </c>
      <c r="K14" s="7">
        <v>3519.2843999999996</v>
      </c>
      <c r="L14" s="7">
        <v>3740.7713000000003</v>
      </c>
      <c r="M14" s="7">
        <v>3938.4777999999997</v>
      </c>
      <c r="N14" s="7">
        <v>4238.4580000000005</v>
      </c>
      <c r="O14" s="7">
        <v>4745.3593999999994</v>
      </c>
      <c r="P14" s="7">
        <v>5084.741</v>
      </c>
      <c r="Q14" s="7">
        <v>4957.8357999999998</v>
      </c>
      <c r="R14" s="7">
        <v>5427.8071</v>
      </c>
      <c r="S14" s="7">
        <v>5738.6839</v>
      </c>
      <c r="T14" s="20">
        <v>60.076174797568306</v>
      </c>
      <c r="U14" s="12">
        <v>9552.3456999999999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x14ac:dyDescent="0.15">
      <c r="A15" s="3" t="s">
        <v>19</v>
      </c>
      <c r="B15" s="5"/>
      <c r="C15" s="5">
        <f>(C14/B14-1)*100</f>
        <v>14.466753946819487</v>
      </c>
      <c r="D15" s="5">
        <f t="shared" ref="D15:S15" si="17">(D14/C14-1)*100</f>
        <v>18.83322313544269</v>
      </c>
      <c r="E15" s="5">
        <f t="shared" si="17"/>
        <v>3.4001855034599959</v>
      </c>
      <c r="F15" s="5">
        <f t="shared" si="17"/>
        <v>8.545454669635566</v>
      </c>
      <c r="G15" s="5">
        <f t="shared" si="17"/>
        <v>14.637629114796757</v>
      </c>
      <c r="H15" s="5">
        <f t="shared" si="17"/>
        <v>11.220360418688792</v>
      </c>
      <c r="I15" s="5">
        <f t="shared" si="17"/>
        <v>9.6011639752822795</v>
      </c>
      <c r="J15" s="5">
        <f t="shared" si="17"/>
        <v>7.7397144158075193</v>
      </c>
      <c r="K15" s="5">
        <f t="shared" si="17"/>
        <v>5.0582269288059978</v>
      </c>
      <c r="L15" s="5">
        <f t="shared" si="17"/>
        <v>6.2935209214691756</v>
      </c>
      <c r="M15" s="5">
        <f t="shared" si="17"/>
        <v>5.2851800910683755</v>
      </c>
      <c r="N15" s="5">
        <f t="shared" si="17"/>
        <v>7.6166533171775352</v>
      </c>
      <c r="O15" s="5">
        <f t="shared" si="17"/>
        <v>11.959571145921434</v>
      </c>
      <c r="P15" s="5">
        <f t="shared" si="17"/>
        <v>7.1518629337116391</v>
      </c>
      <c r="Q15" s="5">
        <f t="shared" si="17"/>
        <v>-2.4958046044036508</v>
      </c>
      <c r="R15" s="5">
        <f t="shared" si="17"/>
        <v>9.4793639595728507</v>
      </c>
      <c r="S15" s="5">
        <f t="shared" si="17"/>
        <v>5.7274843094552885</v>
      </c>
      <c r="T15" s="20"/>
      <c r="U15" s="13">
        <v>5.1465583426261396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x14ac:dyDescent="0.15">
      <c r="A16" s="3" t="s">
        <v>24</v>
      </c>
      <c r="B16" s="3">
        <v>1935.8601999999998</v>
      </c>
      <c r="C16" s="3">
        <v>2282.2629999999999</v>
      </c>
      <c r="D16" s="3">
        <v>2296.1135999999997</v>
      </c>
      <c r="E16" s="3">
        <v>2381.0938999999998</v>
      </c>
      <c r="F16" s="3">
        <v>2582.9026999999996</v>
      </c>
      <c r="G16" s="3">
        <v>2744.5972000000002</v>
      </c>
      <c r="H16" s="3">
        <v>3090.1752999999999</v>
      </c>
      <c r="I16" s="3">
        <v>3454.5775000000003</v>
      </c>
      <c r="J16" s="3">
        <v>3932.0464999999995</v>
      </c>
      <c r="K16" s="3">
        <v>4238.3315000000002</v>
      </c>
      <c r="L16" s="3">
        <v>4404.8383000000003</v>
      </c>
      <c r="M16" s="3">
        <v>4536.8863000000001</v>
      </c>
      <c r="N16" s="3">
        <v>4909.8546999999999</v>
      </c>
      <c r="O16" s="3">
        <v>5374.2712000000001</v>
      </c>
      <c r="P16" s="3">
        <v>5644.6767</v>
      </c>
      <c r="Q16" s="3">
        <v>6085.9218000000001</v>
      </c>
      <c r="R16" s="3">
        <v>6404.1862999999994</v>
      </c>
      <c r="S16" s="3">
        <v>6729.1534000000001</v>
      </c>
      <c r="T16" s="20">
        <v>59.787400353383546</v>
      </c>
      <c r="U16" s="14">
        <v>11255.1363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x14ac:dyDescent="0.15">
      <c r="A17" s="4" t="s">
        <v>25</v>
      </c>
      <c r="B17" s="6">
        <f>B14/B16*100</f>
        <v>75.283122200663044</v>
      </c>
      <c r="C17" s="6">
        <f t="shared" ref="C17:S17" si="18">C14/C16*100</f>
        <v>73.094599526873111</v>
      </c>
      <c r="D17" s="6">
        <f t="shared" si="18"/>
        <v>86.33670825345925</v>
      </c>
      <c r="E17" s="6">
        <f t="shared" si="18"/>
        <v>86.086222807088802</v>
      </c>
      <c r="F17" s="6">
        <f t="shared" si="18"/>
        <v>86.141766006129473</v>
      </c>
      <c r="G17" s="6">
        <f t="shared" si="18"/>
        <v>92.933094153123804</v>
      </c>
      <c r="H17" s="6">
        <f t="shared" si="18"/>
        <v>91.801588084663038</v>
      </c>
      <c r="I17" s="6">
        <f t="shared" si="18"/>
        <v>90.002285373536978</v>
      </c>
      <c r="J17" s="6">
        <f t="shared" si="18"/>
        <v>85.193341431745523</v>
      </c>
      <c r="K17" s="6">
        <f t="shared" si="18"/>
        <v>83.034665882081171</v>
      </c>
      <c r="L17" s="6">
        <f t="shared" si="18"/>
        <v>84.92414579667998</v>
      </c>
      <c r="M17" s="6">
        <f t="shared" si="18"/>
        <v>86.810149947994049</v>
      </c>
      <c r="N17" s="6">
        <f t="shared" si="18"/>
        <v>86.325528126117462</v>
      </c>
      <c r="O17" s="6">
        <f t="shared" si="18"/>
        <v>88.29772862969773</v>
      </c>
      <c r="P17" s="6">
        <f t="shared" si="18"/>
        <v>90.080287503445504</v>
      </c>
      <c r="Q17" s="6">
        <f t="shared" si="18"/>
        <v>81.464007638086969</v>
      </c>
      <c r="R17" s="6">
        <f t="shared" si="18"/>
        <v>84.754047520447685</v>
      </c>
      <c r="S17" s="6">
        <f t="shared" si="18"/>
        <v>85.280919587893479</v>
      </c>
      <c r="T17" s="6"/>
      <c r="U17" s="15">
        <v>0.84870990855970352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20"/>
      <c r="U18" s="16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x14ac:dyDescent="0.15">
      <c r="A19" s="7" t="s">
        <v>26</v>
      </c>
      <c r="B19" s="7">
        <v>869.9</v>
      </c>
      <c r="C19" s="7">
        <v>1019.9</v>
      </c>
      <c r="D19" s="7">
        <v>1221.5136</v>
      </c>
      <c r="E19" s="7">
        <v>1236.3004000000001</v>
      </c>
      <c r="F19" s="7">
        <v>1347.9995999999999</v>
      </c>
      <c r="G19" s="7">
        <v>1569.8008</v>
      </c>
      <c r="H19" s="7">
        <v>1763.9004</v>
      </c>
      <c r="I19" s="7">
        <v>1888.5997</v>
      </c>
      <c r="J19" s="7">
        <v>2047.9998000000001</v>
      </c>
      <c r="K19" s="7">
        <v>2163.0998</v>
      </c>
      <c r="L19" s="7">
        <v>2340.0005000000001</v>
      </c>
      <c r="M19" s="7">
        <v>2464.3006</v>
      </c>
      <c r="N19" s="7">
        <v>2635.3128999999999</v>
      </c>
      <c r="O19" s="7">
        <v>2884.1</v>
      </c>
      <c r="P19" s="7">
        <v>3082.08</v>
      </c>
      <c r="Q19" s="7">
        <v>2929.8</v>
      </c>
      <c r="R19" s="7">
        <v>3270.5</v>
      </c>
      <c r="S19" s="7">
        <v>3514.9996000000001</v>
      </c>
      <c r="T19" s="20">
        <v>78.792540383198983</v>
      </c>
      <c r="U19" s="12">
        <v>4461.0817000000006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x14ac:dyDescent="0.15">
      <c r="A20" s="3" t="s">
        <v>19</v>
      </c>
      <c r="B20" s="5"/>
      <c r="C20" s="5">
        <f>(C19/B19-1)*100</f>
        <v>17.243361305897231</v>
      </c>
      <c r="D20" s="5">
        <f t="shared" ref="D20:S20" si="19">(D19/C19-1)*100</f>
        <v>19.76797725267183</v>
      </c>
      <c r="E20" s="5">
        <f t="shared" si="19"/>
        <v>1.2105309347353987</v>
      </c>
      <c r="F20" s="5">
        <f t="shared" si="19"/>
        <v>9.0349562290847665</v>
      </c>
      <c r="G20" s="5">
        <f t="shared" si="19"/>
        <v>16.454099838011828</v>
      </c>
      <c r="H20" s="5">
        <f t="shared" si="19"/>
        <v>12.364600655063995</v>
      </c>
      <c r="I20" s="5">
        <f t="shared" si="19"/>
        <v>7.0695204785939048</v>
      </c>
      <c r="J20" s="5">
        <f t="shared" si="19"/>
        <v>8.4401210060554455</v>
      </c>
      <c r="K20" s="5">
        <f t="shared" si="19"/>
        <v>5.6201177363396138</v>
      </c>
      <c r="L20" s="5">
        <f t="shared" si="19"/>
        <v>8.1781108758828491</v>
      </c>
      <c r="M20" s="5">
        <f t="shared" si="19"/>
        <v>5.3119689504339762</v>
      </c>
      <c r="N20" s="5">
        <f t="shared" si="19"/>
        <v>6.9395876460850436</v>
      </c>
      <c r="O20" s="5">
        <f t="shared" si="19"/>
        <v>9.4405146349034972</v>
      </c>
      <c r="P20" s="5">
        <f t="shared" si="19"/>
        <v>6.8645331299192147</v>
      </c>
      <c r="Q20" s="5">
        <f t="shared" si="19"/>
        <v>-4.9408191870425107</v>
      </c>
      <c r="R20" s="5">
        <f t="shared" si="19"/>
        <v>11.628780121509985</v>
      </c>
      <c r="S20" s="5">
        <f t="shared" si="19"/>
        <v>7.4759088824338793</v>
      </c>
      <c r="T20" s="20"/>
      <c r="U20" s="13">
        <v>7.4180108701376479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x14ac:dyDescent="0.15">
      <c r="A21" s="3" t="s">
        <v>27</v>
      </c>
      <c r="B21" s="3">
        <v>1202</v>
      </c>
      <c r="C21" s="3">
        <v>1384.1</v>
      </c>
      <c r="D21" s="3">
        <v>1473.3</v>
      </c>
      <c r="E21" s="3">
        <v>1618.5</v>
      </c>
      <c r="F21" s="3">
        <v>1799.6</v>
      </c>
      <c r="G21" s="3">
        <v>1972.4</v>
      </c>
      <c r="H21" s="3">
        <v>2146.4</v>
      </c>
      <c r="I21" s="3">
        <v>2458.0879</v>
      </c>
      <c r="J21" s="3">
        <v>2810.4</v>
      </c>
      <c r="K21" s="3">
        <v>3089.7698</v>
      </c>
      <c r="L21" s="3">
        <v>3250.5081999999998</v>
      </c>
      <c r="M21" s="3">
        <v>3502.1</v>
      </c>
      <c r="N21" s="3">
        <v>4047.5</v>
      </c>
      <c r="O21" s="3">
        <v>4307.3</v>
      </c>
      <c r="P21" s="3">
        <v>4559.8472000000002</v>
      </c>
      <c r="Q21" s="3">
        <v>4680.9254000000001</v>
      </c>
      <c r="R21" s="3">
        <v>4645.5286999999998</v>
      </c>
      <c r="S21" s="3">
        <v>4630.6917000000003</v>
      </c>
      <c r="T21" s="20">
        <v>76.292987807269014</v>
      </c>
      <c r="U21" s="14">
        <v>6069.6163999999999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x14ac:dyDescent="0.15">
      <c r="A22" s="4" t="s">
        <v>28</v>
      </c>
      <c r="B22" s="6">
        <f>B19/B21*100</f>
        <v>72.371048252911805</v>
      </c>
      <c r="C22" s="6">
        <f t="shared" ref="C22:S22" si="20">C19/C21*100</f>
        <v>73.686872335813888</v>
      </c>
      <c r="D22" s="6">
        <f t="shared" si="20"/>
        <v>82.910038688658119</v>
      </c>
      <c r="E22" s="6">
        <f t="shared" si="20"/>
        <v>76.385566882916294</v>
      </c>
      <c r="F22" s="6">
        <f t="shared" si="20"/>
        <v>74.905512336074679</v>
      </c>
      <c r="G22" s="6">
        <f t="shared" si="20"/>
        <v>79.588359359156357</v>
      </c>
      <c r="H22" s="6">
        <f t="shared" si="20"/>
        <v>82.17948192322028</v>
      </c>
      <c r="I22" s="6">
        <f t="shared" si="20"/>
        <v>76.832065281310719</v>
      </c>
      <c r="J22" s="6">
        <f t="shared" si="20"/>
        <v>72.872181895815544</v>
      </c>
      <c r="K22" s="6">
        <f t="shared" si="20"/>
        <v>70.008445289354555</v>
      </c>
      <c r="L22" s="6">
        <f t="shared" si="20"/>
        <v>71.988758557815686</v>
      </c>
      <c r="M22" s="6">
        <f t="shared" si="20"/>
        <v>70.366368750178466</v>
      </c>
      <c r="N22" s="6">
        <f t="shared" si="20"/>
        <v>65.109645460160593</v>
      </c>
      <c r="O22" s="6">
        <f t="shared" si="20"/>
        <v>66.958419427483577</v>
      </c>
      <c r="P22" s="6">
        <f t="shared" si="20"/>
        <v>67.591738600363627</v>
      </c>
      <c r="Q22" s="6">
        <f t="shared" si="20"/>
        <v>62.590187829098923</v>
      </c>
      <c r="R22" s="6">
        <f t="shared" si="20"/>
        <v>70.401028843067962</v>
      </c>
      <c r="S22" s="6">
        <f t="shared" si="20"/>
        <v>75.906577844515098</v>
      </c>
      <c r="T22" s="6"/>
      <c r="U22" s="15">
        <v>0.73498577274175037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0"/>
      <c r="U23" s="16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 x14ac:dyDescent="0.15">
      <c r="A24" s="7" t="s">
        <v>29</v>
      </c>
      <c r="B24" s="7">
        <v>561</v>
      </c>
      <c r="C24" s="7">
        <v>590</v>
      </c>
      <c r="D24" s="7">
        <v>682.63419999999996</v>
      </c>
      <c r="E24" s="7">
        <v>690.40039999999999</v>
      </c>
      <c r="F24" s="7">
        <v>756.00040000000001</v>
      </c>
      <c r="G24" s="7">
        <v>824.97299999999996</v>
      </c>
      <c r="H24" s="7">
        <v>887.00459999999998</v>
      </c>
      <c r="I24" s="7">
        <v>914.53770000000009</v>
      </c>
      <c r="J24" s="7">
        <v>949.82320000000004</v>
      </c>
      <c r="K24" s="7">
        <v>945.24590000000012</v>
      </c>
      <c r="L24" s="7">
        <v>940.25490000000013</v>
      </c>
      <c r="M24" s="7">
        <v>984.31970000000001</v>
      </c>
      <c r="N24" s="7">
        <v>989.59140000000002</v>
      </c>
      <c r="O24" s="7">
        <v>1017.2</v>
      </c>
      <c r="P24" s="7">
        <v>1042.9000000000001</v>
      </c>
      <c r="Q24" s="7">
        <v>1048.1399999999999</v>
      </c>
      <c r="R24" s="7">
        <v>1067.0004000000001</v>
      </c>
      <c r="S24" s="7">
        <v>1093.7004000000002</v>
      </c>
      <c r="T24" s="20">
        <v>57.659351711320184</v>
      </c>
      <c r="U24" s="12">
        <v>1896.8309000000002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 x14ac:dyDescent="0.15">
      <c r="A25" s="3" t="s">
        <v>30</v>
      </c>
      <c r="B25" s="5"/>
      <c r="C25" s="5">
        <f>(C24/B24-1)*100</f>
        <v>5.1693404634581164</v>
      </c>
      <c r="D25" s="5">
        <f t="shared" ref="D25:S25" si="21">(D24/C24-1)*100</f>
        <v>15.700711864406781</v>
      </c>
      <c r="E25" s="5">
        <f t="shared" si="21"/>
        <v>1.1376810596363418</v>
      </c>
      <c r="F25" s="5">
        <f t="shared" si="21"/>
        <v>9.5017326177678996</v>
      </c>
      <c r="G25" s="5">
        <f t="shared" si="21"/>
        <v>9.123354961187836</v>
      </c>
      <c r="H25" s="5">
        <f t="shared" si="21"/>
        <v>7.5192279020040775</v>
      </c>
      <c r="I25" s="5">
        <f t="shared" si="21"/>
        <v>3.1040538008483942</v>
      </c>
      <c r="J25" s="5">
        <f t="shared" si="21"/>
        <v>3.8582881821055626</v>
      </c>
      <c r="K25" s="5">
        <f t="shared" si="21"/>
        <v>-0.48191073875643031</v>
      </c>
      <c r="L25" s="5">
        <f t="shared" si="21"/>
        <v>-0.52801075360390248</v>
      </c>
      <c r="M25" s="5">
        <f t="shared" si="21"/>
        <v>4.686473848740369</v>
      </c>
      <c r="N25" s="5">
        <f t="shared" si="21"/>
        <v>0.53556786479027618</v>
      </c>
      <c r="O25" s="5">
        <f t="shared" si="21"/>
        <v>2.7898989421290432</v>
      </c>
      <c r="P25" s="5">
        <f t="shared" si="21"/>
        <v>2.5265434526150266</v>
      </c>
      <c r="Q25" s="5">
        <f t="shared" si="21"/>
        <v>0.50244510499566353</v>
      </c>
      <c r="R25" s="5">
        <f t="shared" si="21"/>
        <v>1.7994161085351346</v>
      </c>
      <c r="S25" s="5">
        <f t="shared" si="21"/>
        <v>2.5023420797218199</v>
      </c>
      <c r="T25" s="20"/>
      <c r="U25" s="13">
        <v>2.6078345171611339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x14ac:dyDescent="0.15">
      <c r="A26" s="3" t="s">
        <v>31</v>
      </c>
      <c r="B26" s="3">
        <v>744.2</v>
      </c>
      <c r="C26" s="3">
        <v>839.9</v>
      </c>
      <c r="D26" s="3">
        <v>949.3</v>
      </c>
      <c r="E26" s="3">
        <v>977.3</v>
      </c>
      <c r="F26" s="3">
        <v>1018.9041</v>
      </c>
      <c r="G26" s="3">
        <v>1093.0999999999999</v>
      </c>
      <c r="H26" s="3">
        <v>1019.7</v>
      </c>
      <c r="I26" s="3">
        <v>1084.5</v>
      </c>
      <c r="J26" s="3">
        <v>1168</v>
      </c>
      <c r="K26" s="3">
        <v>1236.8</v>
      </c>
      <c r="L26" s="3">
        <v>1269.7</v>
      </c>
      <c r="M26" s="3">
        <v>1289.9567999999999</v>
      </c>
      <c r="N26" s="3">
        <v>1332.2</v>
      </c>
      <c r="O26" s="3">
        <v>1347.0178000000001</v>
      </c>
      <c r="P26" s="3">
        <v>1388.2027</v>
      </c>
      <c r="Q26" s="3">
        <v>1383.0983000000001</v>
      </c>
      <c r="R26" s="3">
        <v>1351.4259999999999</v>
      </c>
      <c r="S26" s="3">
        <v>1495.9177999999999</v>
      </c>
      <c r="T26" s="20">
        <v>56.180954376079598</v>
      </c>
      <c r="U26" s="14">
        <v>2662.6777999999999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x14ac:dyDescent="0.15">
      <c r="A27" s="4" t="s">
        <v>32</v>
      </c>
      <c r="B27" s="6">
        <f>B24/B26*100</f>
        <v>75.382961569470567</v>
      </c>
      <c r="C27" s="6">
        <f t="shared" ref="C27:S27" si="22">C24/C26*100</f>
        <v>70.246457911656151</v>
      </c>
      <c r="D27" s="6">
        <f t="shared" si="22"/>
        <v>71.909217318023806</v>
      </c>
      <c r="E27" s="6">
        <f t="shared" si="22"/>
        <v>70.643650874859304</v>
      </c>
      <c r="F27" s="6">
        <f t="shared" si="22"/>
        <v>74.197404839179669</v>
      </c>
      <c r="G27" s="6">
        <f t="shared" si="22"/>
        <v>75.47095416704785</v>
      </c>
      <c r="H27" s="6">
        <f t="shared" si="22"/>
        <v>86.98681965283906</v>
      </c>
      <c r="I27" s="6">
        <f t="shared" si="22"/>
        <v>84.328049792531118</v>
      </c>
      <c r="J27" s="6">
        <f t="shared" si="22"/>
        <v>81.320479452054798</v>
      </c>
      <c r="K27" s="6">
        <f t="shared" si="22"/>
        <v>76.426738357050468</v>
      </c>
      <c r="L27" s="6">
        <f t="shared" si="22"/>
        <v>74.053311805938421</v>
      </c>
      <c r="M27" s="6">
        <f t="shared" si="22"/>
        <v>76.306408090565512</v>
      </c>
      <c r="N27" s="6">
        <f t="shared" si="22"/>
        <v>74.282495120852715</v>
      </c>
      <c r="O27" s="6">
        <f t="shared" si="22"/>
        <v>75.514963499368747</v>
      </c>
      <c r="P27" s="6">
        <f t="shared" si="22"/>
        <v>75.125916409757735</v>
      </c>
      <c r="Q27" s="6">
        <f t="shared" si="22"/>
        <v>75.78203226769925</v>
      </c>
      <c r="R27" s="6">
        <f t="shared" si="22"/>
        <v>78.953668199368678</v>
      </c>
      <c r="S27" s="6">
        <f t="shared" si="22"/>
        <v>73.112332776573695</v>
      </c>
      <c r="T27" s="6"/>
      <c r="U27" s="15">
        <v>0.71237717909391829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20"/>
      <c r="U28" s="16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x14ac:dyDescent="0.15">
      <c r="A29" s="7" t="s">
        <v>33</v>
      </c>
      <c r="B29" s="7">
        <f>B19+B24</f>
        <v>1430.9</v>
      </c>
      <c r="C29" s="7">
        <f t="shared" ref="C29:S29" si="23">C19+C24</f>
        <v>1609.9</v>
      </c>
      <c r="D29" s="7">
        <f t="shared" si="23"/>
        <v>1904.1478</v>
      </c>
      <c r="E29" s="7">
        <f t="shared" si="23"/>
        <v>1926.7008000000001</v>
      </c>
      <c r="F29" s="7">
        <f t="shared" si="23"/>
        <v>2104</v>
      </c>
      <c r="G29" s="7">
        <f t="shared" si="23"/>
        <v>2394.7737999999999</v>
      </c>
      <c r="H29" s="7">
        <f t="shared" si="23"/>
        <v>2650.9049999999997</v>
      </c>
      <c r="I29" s="7">
        <f t="shared" si="23"/>
        <v>2803.1374000000001</v>
      </c>
      <c r="J29" s="7">
        <f t="shared" si="23"/>
        <v>2997.8230000000003</v>
      </c>
      <c r="K29" s="7">
        <f t="shared" si="23"/>
        <v>3108.3456999999999</v>
      </c>
      <c r="L29" s="7">
        <f t="shared" si="23"/>
        <v>3280.2554</v>
      </c>
      <c r="M29" s="7">
        <f t="shared" si="23"/>
        <v>3448.6203</v>
      </c>
      <c r="N29" s="7">
        <f t="shared" si="23"/>
        <v>3624.9043000000001</v>
      </c>
      <c r="O29" s="7">
        <f t="shared" si="23"/>
        <v>3901.3</v>
      </c>
      <c r="P29" s="7">
        <f t="shared" si="23"/>
        <v>4124.9799999999996</v>
      </c>
      <c r="Q29" s="7">
        <f t="shared" si="23"/>
        <v>3977.94</v>
      </c>
      <c r="R29" s="7">
        <f t="shared" si="23"/>
        <v>4337.5003999999999</v>
      </c>
      <c r="S29" s="7">
        <f t="shared" si="23"/>
        <v>4608.7000000000007</v>
      </c>
      <c r="T29" s="20">
        <v>72.487627464397676</v>
      </c>
      <c r="U29" s="17">
        <v>6357.9126000000006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x14ac:dyDescent="0.15">
      <c r="A30" s="3" t="s">
        <v>34</v>
      </c>
      <c r="B30" s="5"/>
      <c r="C30" s="5">
        <f>(C29/B29-1)*100</f>
        <v>12.509609336781047</v>
      </c>
      <c r="D30" s="5">
        <f t="shared" ref="D30:S30" si="24">(D29/C29-1)*100</f>
        <v>18.277396111559717</v>
      </c>
      <c r="E30" s="5">
        <f t="shared" si="24"/>
        <v>1.1844143611120961</v>
      </c>
      <c r="F30" s="5">
        <f t="shared" si="24"/>
        <v>9.2022175939305164</v>
      </c>
      <c r="G30" s="5">
        <f t="shared" si="24"/>
        <v>13.82004752851711</v>
      </c>
      <c r="H30" s="5">
        <f t="shared" si="24"/>
        <v>10.695423509310142</v>
      </c>
      <c r="I30" s="5">
        <f t="shared" si="24"/>
        <v>5.7426576961452813</v>
      </c>
      <c r="J30" s="5">
        <f t="shared" si="24"/>
        <v>6.9452749622619381</v>
      </c>
      <c r="K30" s="5">
        <f t="shared" si="24"/>
        <v>3.6867653627315367</v>
      </c>
      <c r="L30" s="5">
        <f t="shared" si="24"/>
        <v>5.530584966787977</v>
      </c>
      <c r="M30" s="5">
        <f t="shared" si="24"/>
        <v>5.132676559270366</v>
      </c>
      <c r="N30" s="5">
        <f t="shared" si="24"/>
        <v>5.1117254050844663</v>
      </c>
      <c r="O30" s="5">
        <f t="shared" si="24"/>
        <v>7.6249102631481991</v>
      </c>
      <c r="P30" s="5">
        <f t="shared" si="24"/>
        <v>5.7334734575654078</v>
      </c>
      <c r="Q30" s="5">
        <f t="shared" si="24"/>
        <v>-3.5646233436283259</v>
      </c>
      <c r="R30" s="5">
        <f t="shared" si="24"/>
        <v>9.0388593090896308</v>
      </c>
      <c r="S30" s="5">
        <f t="shared" si="24"/>
        <v>6.2524397692274691</v>
      </c>
      <c r="T30" s="20"/>
      <c r="U30" s="13">
        <v>5.9363811794683752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x14ac:dyDescent="0.15">
      <c r="A31" s="3" t="s">
        <v>35</v>
      </c>
      <c r="B31" s="3">
        <f>B21+B26</f>
        <v>1946.2</v>
      </c>
      <c r="C31" s="3">
        <f t="shared" ref="C31:S31" si="25">C21+C26</f>
        <v>2224</v>
      </c>
      <c r="D31" s="3">
        <f t="shared" si="25"/>
        <v>2422.6</v>
      </c>
      <c r="E31" s="3">
        <f t="shared" si="25"/>
        <v>2595.8000000000002</v>
      </c>
      <c r="F31" s="3">
        <f t="shared" si="25"/>
        <v>2818.5041000000001</v>
      </c>
      <c r="G31" s="3">
        <f t="shared" si="25"/>
        <v>3065.5</v>
      </c>
      <c r="H31" s="3">
        <f t="shared" si="25"/>
        <v>3166.1000000000004</v>
      </c>
      <c r="I31" s="3">
        <f t="shared" si="25"/>
        <v>3542.5879</v>
      </c>
      <c r="J31" s="3">
        <f t="shared" si="25"/>
        <v>3978.4</v>
      </c>
      <c r="K31" s="3">
        <f t="shared" si="25"/>
        <v>4326.5698000000002</v>
      </c>
      <c r="L31" s="3">
        <f t="shared" si="25"/>
        <v>4520.2082</v>
      </c>
      <c r="M31" s="3">
        <f t="shared" si="25"/>
        <v>4792.0568000000003</v>
      </c>
      <c r="N31" s="3">
        <f t="shared" si="25"/>
        <v>5379.7</v>
      </c>
      <c r="O31" s="3">
        <f t="shared" si="25"/>
        <v>5654.3178000000007</v>
      </c>
      <c r="P31" s="3">
        <f t="shared" si="25"/>
        <v>5948.0499</v>
      </c>
      <c r="Q31" s="3">
        <f t="shared" si="25"/>
        <v>6064.0236999999997</v>
      </c>
      <c r="R31" s="3">
        <f t="shared" si="25"/>
        <v>5996.9547000000002</v>
      </c>
      <c r="S31" s="3">
        <f t="shared" si="25"/>
        <v>6126.6095000000005</v>
      </c>
      <c r="T31" s="20">
        <v>70.160365187879265</v>
      </c>
      <c r="U31" s="18">
        <v>8732.2942000000003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x14ac:dyDescent="0.15">
      <c r="A32" s="4" t="s">
        <v>36</v>
      </c>
      <c r="B32" s="6">
        <f>B29/B31*100</f>
        <v>73.522762306032277</v>
      </c>
      <c r="C32" s="6">
        <f t="shared" ref="C32:S32" si="26">C29/C31*100</f>
        <v>72.387589928057565</v>
      </c>
      <c r="D32" s="6">
        <f t="shared" si="26"/>
        <v>78.599347808140024</v>
      </c>
      <c r="E32" s="6">
        <f t="shared" si="26"/>
        <v>74.22377687032899</v>
      </c>
      <c r="F32" s="6">
        <f t="shared" si="26"/>
        <v>74.649527740619575</v>
      </c>
      <c r="G32" s="6">
        <f t="shared" si="26"/>
        <v>78.12016962975045</v>
      </c>
      <c r="H32" s="6">
        <f t="shared" si="26"/>
        <v>83.72777233820787</v>
      </c>
      <c r="I32" s="6">
        <f t="shared" si="26"/>
        <v>79.126827029471883</v>
      </c>
      <c r="J32" s="6">
        <f t="shared" si="26"/>
        <v>75.352478383269656</v>
      </c>
      <c r="K32" s="6">
        <f t="shared" si="26"/>
        <v>71.843188569383528</v>
      </c>
      <c r="L32" s="6">
        <f t="shared" si="26"/>
        <v>72.568679469233302</v>
      </c>
      <c r="M32" s="6">
        <f t="shared" si="26"/>
        <v>71.965346904903129</v>
      </c>
      <c r="N32" s="6">
        <f t="shared" si="26"/>
        <v>67.38116065951634</v>
      </c>
      <c r="O32" s="6">
        <f t="shared" si="26"/>
        <v>68.996829290352224</v>
      </c>
      <c r="P32" s="6">
        <f t="shared" si="26"/>
        <v>69.35012431553406</v>
      </c>
      <c r="Q32" s="6">
        <f t="shared" si="26"/>
        <v>65.599018024946048</v>
      </c>
      <c r="R32" s="6">
        <f t="shared" si="26"/>
        <v>72.32838360443175</v>
      </c>
      <c r="S32" s="6">
        <f t="shared" si="26"/>
        <v>75.224314525023999</v>
      </c>
      <c r="T32" s="6"/>
      <c r="U32" s="15">
        <v>0.72809189136115005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0"/>
      <c r="U33" s="16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 x14ac:dyDescent="0.15">
      <c r="A34" s="7" t="s">
        <v>37</v>
      </c>
      <c r="B34" s="7">
        <v>0</v>
      </c>
      <c r="C34" s="7">
        <v>0</v>
      </c>
      <c r="D34" s="7">
        <v>0</v>
      </c>
      <c r="E34" s="7">
        <v>253.00010000000003</v>
      </c>
      <c r="F34" s="7">
        <v>261.35140000000001</v>
      </c>
      <c r="G34" s="7">
        <v>315.99989999999997</v>
      </c>
      <c r="H34" s="7">
        <v>369</v>
      </c>
      <c r="I34" s="7">
        <v>467.00020000000006</v>
      </c>
      <c r="J34" s="7">
        <v>533.19970000000001</v>
      </c>
      <c r="K34" s="7">
        <v>598.1001</v>
      </c>
      <c r="L34" s="7">
        <v>640.59989999999993</v>
      </c>
      <c r="M34" s="7">
        <v>660.09989999999993</v>
      </c>
      <c r="N34" s="7">
        <v>717.88879999999995</v>
      </c>
      <c r="O34" s="7">
        <v>792.87509999999997</v>
      </c>
      <c r="P34" s="7">
        <v>865.7</v>
      </c>
      <c r="Q34" s="7">
        <v>842.74410000000012</v>
      </c>
      <c r="R34" s="7">
        <v>952.1</v>
      </c>
      <c r="S34" s="7">
        <v>975</v>
      </c>
      <c r="T34" s="20">
        <v>35.632408183232883</v>
      </c>
      <c r="U34" s="12">
        <v>2736.2730999999999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 x14ac:dyDescent="0.15">
      <c r="A35" s="3" t="s">
        <v>19</v>
      </c>
      <c r="B35" s="5"/>
      <c r="C35" s="5"/>
      <c r="D35" s="5"/>
      <c r="E35" s="5"/>
      <c r="F35" s="5">
        <f t="shared" ref="F35:S35" si="27">(F34/E34-1)*100</f>
        <v>3.300907786202445</v>
      </c>
      <c r="G35" s="5">
        <f t="shared" si="27"/>
        <v>20.909970254607391</v>
      </c>
      <c r="H35" s="5">
        <f t="shared" si="27"/>
        <v>16.772188851958504</v>
      </c>
      <c r="I35" s="5">
        <f t="shared" si="27"/>
        <v>26.558319783197849</v>
      </c>
      <c r="J35" s="5">
        <f t="shared" si="27"/>
        <v>14.17547572784763</v>
      </c>
      <c r="K35" s="5">
        <f t="shared" si="27"/>
        <v>12.171874815383422</v>
      </c>
      <c r="L35" s="5">
        <f t="shared" si="27"/>
        <v>7.1058005173381344</v>
      </c>
      <c r="M35" s="5">
        <f t="shared" si="27"/>
        <v>3.044021705279687</v>
      </c>
      <c r="N35" s="5">
        <f t="shared" si="27"/>
        <v>8.754568816023145</v>
      </c>
      <c r="O35" s="5">
        <f t="shared" si="27"/>
        <v>10.445392099723527</v>
      </c>
      <c r="P35" s="5">
        <f t="shared" si="27"/>
        <v>9.1849144966212215</v>
      </c>
      <c r="Q35" s="5">
        <f t="shared" si="27"/>
        <v>-2.651715374841157</v>
      </c>
      <c r="R35" s="5">
        <f t="shared" si="27"/>
        <v>12.976169159772223</v>
      </c>
      <c r="S35" s="5">
        <f t="shared" si="27"/>
        <v>2.4052095368133575</v>
      </c>
      <c r="T35" s="20"/>
      <c r="U35" s="13">
        <v>2.9282767591511716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x14ac:dyDescent="0.15">
      <c r="A36" s="3" t="s">
        <v>38</v>
      </c>
      <c r="B36" s="3">
        <v>265.74380000000002</v>
      </c>
      <c r="C36" s="3">
        <v>333.90819999999997</v>
      </c>
      <c r="D36" s="3">
        <v>352.57260000000002</v>
      </c>
      <c r="E36" s="3">
        <v>355.0874</v>
      </c>
      <c r="F36" s="3">
        <v>371.34929999999997</v>
      </c>
      <c r="G36" s="3">
        <v>384.37389999999999</v>
      </c>
      <c r="H36" s="3">
        <v>486.9794</v>
      </c>
      <c r="I36" s="3">
        <v>536.5</v>
      </c>
      <c r="J36" s="3">
        <v>625.31499999999994</v>
      </c>
      <c r="K36" s="3">
        <v>750.58349999999996</v>
      </c>
      <c r="L36" s="3">
        <v>776.99170000000004</v>
      </c>
      <c r="M36" s="3">
        <v>737.6721</v>
      </c>
      <c r="N36" s="3">
        <v>860.42459999999994</v>
      </c>
      <c r="O36" s="3">
        <v>1026</v>
      </c>
      <c r="P36" s="3">
        <v>1053.8767</v>
      </c>
      <c r="Q36" s="3">
        <v>1185.1120000000001</v>
      </c>
      <c r="R36" s="3">
        <v>1139.5479</v>
      </c>
      <c r="S36" s="3">
        <v>1293.5889999999999</v>
      </c>
      <c r="T36" s="20">
        <v>37.290206930698723</v>
      </c>
      <c r="U36" s="14">
        <v>3468.9777999999997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 x14ac:dyDescent="0.15">
      <c r="A37" s="4" t="s">
        <v>39</v>
      </c>
      <c r="B37" s="6">
        <f>B34/B36*100</f>
        <v>0</v>
      </c>
      <c r="C37" s="6">
        <f t="shared" ref="C37:S37" si="28">C34/C36*100</f>
        <v>0</v>
      </c>
      <c r="D37" s="6">
        <f t="shared" si="28"/>
        <v>0</v>
      </c>
      <c r="E37" s="6">
        <f t="shared" si="28"/>
        <v>71.250092230814161</v>
      </c>
      <c r="F37" s="6">
        <f t="shared" si="28"/>
        <v>70.378858934162537</v>
      </c>
      <c r="G37" s="6">
        <f t="shared" si="28"/>
        <v>82.211591369757414</v>
      </c>
      <c r="H37" s="6">
        <f t="shared" si="28"/>
        <v>75.773225725769919</v>
      </c>
      <c r="I37" s="6">
        <f t="shared" si="28"/>
        <v>87.045703634669167</v>
      </c>
      <c r="J37" s="6">
        <f t="shared" si="28"/>
        <v>85.268976435876326</v>
      </c>
      <c r="K37" s="6">
        <f t="shared" si="28"/>
        <v>79.68468531482506</v>
      </c>
      <c r="L37" s="6">
        <f t="shared" si="28"/>
        <v>82.446170274405745</v>
      </c>
      <c r="M37" s="6">
        <f t="shared" si="28"/>
        <v>89.484189519977775</v>
      </c>
      <c r="N37" s="6">
        <f t="shared" si="28"/>
        <v>83.434248625620427</v>
      </c>
      <c r="O37" s="6">
        <f t="shared" si="28"/>
        <v>77.278274853801165</v>
      </c>
      <c r="P37" s="6">
        <f t="shared" si="28"/>
        <v>82.144334341958597</v>
      </c>
      <c r="Q37" s="6">
        <f t="shared" si="28"/>
        <v>71.11092453709017</v>
      </c>
      <c r="R37" s="6">
        <f t="shared" si="28"/>
        <v>83.550678299701133</v>
      </c>
      <c r="S37" s="6">
        <f t="shared" si="28"/>
        <v>75.37169842971764</v>
      </c>
      <c r="T37" s="6"/>
      <c r="U37" s="15">
        <v>0.78878368722913139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20"/>
      <c r="U38" s="16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 x14ac:dyDescent="0.15">
      <c r="A39" s="7" t="s">
        <v>40</v>
      </c>
      <c r="B39" s="7">
        <v>29.3</v>
      </c>
      <c r="C39" s="7">
        <v>40.200000000000003</v>
      </c>
      <c r="D39" s="7">
        <v>53.2</v>
      </c>
      <c r="E39" s="7">
        <v>57.55</v>
      </c>
      <c r="F39" s="7">
        <v>67.7</v>
      </c>
      <c r="G39" s="7">
        <v>75.599999999999994</v>
      </c>
      <c r="H39" s="7">
        <v>89.7</v>
      </c>
      <c r="I39" s="7">
        <v>108</v>
      </c>
      <c r="J39" s="7">
        <v>116.1</v>
      </c>
      <c r="K39" s="7">
        <v>133.4</v>
      </c>
      <c r="L39" s="7">
        <v>155.4</v>
      </c>
      <c r="M39" s="7">
        <v>184.2</v>
      </c>
      <c r="N39" s="7">
        <v>212.5</v>
      </c>
      <c r="O39" s="7">
        <v>241.7996</v>
      </c>
      <c r="P39" s="7">
        <v>247.39920000000001</v>
      </c>
      <c r="Q39" s="7">
        <v>252.4</v>
      </c>
      <c r="R39" s="7">
        <v>269.7004</v>
      </c>
      <c r="S39" s="7">
        <v>290.50079999999997</v>
      </c>
      <c r="T39" s="20">
        <v>47.944118931454774</v>
      </c>
      <c r="U39" s="12">
        <v>605.91540000000009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x14ac:dyDescent="0.15">
      <c r="A40" s="3" t="s">
        <v>41</v>
      </c>
      <c r="B40" s="5"/>
      <c r="C40" s="5">
        <f>(C39/B39-1)*100</f>
        <v>37.201365187713307</v>
      </c>
      <c r="D40" s="5">
        <f t="shared" ref="D40:S40" si="29">(D39/C39-1)*100</f>
        <v>32.338308457711442</v>
      </c>
      <c r="E40" s="5">
        <f t="shared" si="29"/>
        <v>8.1766917293232932</v>
      </c>
      <c r="F40" s="5">
        <f t="shared" si="29"/>
        <v>17.636837532580387</v>
      </c>
      <c r="G40" s="5">
        <f t="shared" si="29"/>
        <v>11.669128508124071</v>
      </c>
      <c r="H40" s="5">
        <f t="shared" si="29"/>
        <v>18.650793650793673</v>
      </c>
      <c r="I40" s="5">
        <f t="shared" si="29"/>
        <v>20.401337792642128</v>
      </c>
      <c r="J40" s="5">
        <f t="shared" si="29"/>
        <v>7.4999999999999956</v>
      </c>
      <c r="K40" s="5">
        <f t="shared" si="29"/>
        <v>14.900947459087011</v>
      </c>
      <c r="L40" s="5">
        <f t="shared" si="29"/>
        <v>16.491754122938531</v>
      </c>
      <c r="M40" s="5">
        <f t="shared" si="29"/>
        <v>18.532818532818517</v>
      </c>
      <c r="N40" s="5">
        <f t="shared" si="29"/>
        <v>15.363735070575469</v>
      </c>
      <c r="O40" s="5">
        <f t="shared" si="29"/>
        <v>13.788047058823526</v>
      </c>
      <c r="P40" s="5">
        <f t="shared" si="29"/>
        <v>2.3158020112522992</v>
      </c>
      <c r="Q40" s="5">
        <f t="shared" si="29"/>
        <v>2.0213484926386194</v>
      </c>
      <c r="R40" s="5">
        <f t="shared" si="29"/>
        <v>6.8543581616481664</v>
      </c>
      <c r="S40" s="5">
        <f t="shared" si="29"/>
        <v>7.7124097702487626</v>
      </c>
      <c r="T40" s="20"/>
      <c r="U40" s="13">
        <v>4.1329898641768503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x14ac:dyDescent="0.15">
      <c r="A41" s="3" t="s">
        <v>42</v>
      </c>
      <c r="B41" s="3">
        <v>41.9</v>
      </c>
      <c r="C41" s="3">
        <v>51.15</v>
      </c>
      <c r="D41" s="3">
        <v>58.35</v>
      </c>
      <c r="E41" s="3">
        <v>61.05</v>
      </c>
      <c r="F41" s="3">
        <v>74.599999999999994</v>
      </c>
      <c r="G41" s="3">
        <v>84.6</v>
      </c>
      <c r="H41" s="3">
        <v>108.7</v>
      </c>
      <c r="I41" s="3">
        <v>150.4</v>
      </c>
      <c r="J41" s="3">
        <v>189.1</v>
      </c>
      <c r="K41" s="3">
        <v>235.75</v>
      </c>
      <c r="L41" s="3">
        <v>258.14999999999998</v>
      </c>
      <c r="M41" s="3">
        <v>294.41089999999997</v>
      </c>
      <c r="N41" s="3">
        <v>303.5</v>
      </c>
      <c r="O41" s="3">
        <v>313.35230000000001</v>
      </c>
      <c r="P41" s="3">
        <v>327.10000000000002</v>
      </c>
      <c r="Q41" s="3">
        <v>339.6</v>
      </c>
      <c r="R41" s="3">
        <v>395.08080000000001</v>
      </c>
      <c r="S41" s="3">
        <v>448.76300000000003</v>
      </c>
      <c r="T41" s="20">
        <v>49.967186844808587</v>
      </c>
      <c r="U41" s="14">
        <v>898.11540000000002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47" x14ac:dyDescent="0.15">
      <c r="A42" s="4" t="s">
        <v>43</v>
      </c>
      <c r="B42" s="6">
        <f>B39/B41*100</f>
        <v>69.928400954653952</v>
      </c>
      <c r="C42" s="6">
        <f t="shared" ref="C42:S42" si="30">C39/C41*100</f>
        <v>78.592375366568916</v>
      </c>
      <c r="D42" s="6">
        <f t="shared" si="30"/>
        <v>91.17395029991431</v>
      </c>
      <c r="E42" s="6">
        <f t="shared" si="30"/>
        <v>94.26699426699426</v>
      </c>
      <c r="F42" s="6">
        <f t="shared" si="30"/>
        <v>90.750670241286883</v>
      </c>
      <c r="G42" s="6">
        <f t="shared" si="30"/>
        <v>89.361702127659569</v>
      </c>
      <c r="H42" s="6">
        <f t="shared" si="30"/>
        <v>82.520699172033119</v>
      </c>
      <c r="I42" s="6">
        <f t="shared" si="30"/>
        <v>71.808510638297875</v>
      </c>
      <c r="J42" s="6">
        <f t="shared" si="30"/>
        <v>61.396086726599684</v>
      </c>
      <c r="K42" s="6">
        <f t="shared" si="30"/>
        <v>56.585365853658544</v>
      </c>
      <c r="L42" s="6">
        <f t="shared" si="30"/>
        <v>60.197559558396286</v>
      </c>
      <c r="M42" s="6">
        <f t="shared" si="30"/>
        <v>62.565618324593288</v>
      </c>
      <c r="N42" s="6">
        <f t="shared" si="30"/>
        <v>70.0164744645799</v>
      </c>
      <c r="O42" s="6">
        <f t="shared" si="30"/>
        <v>77.165414136101759</v>
      </c>
      <c r="P42" s="6">
        <f t="shared" si="30"/>
        <v>75.634118006725771</v>
      </c>
      <c r="Q42" s="6">
        <f t="shared" si="30"/>
        <v>74.32273262661954</v>
      </c>
      <c r="R42" s="6">
        <f t="shared" si="30"/>
        <v>68.264618275552749</v>
      </c>
      <c r="S42" s="6">
        <f t="shared" si="30"/>
        <v>64.733679024340233</v>
      </c>
      <c r="T42" s="20"/>
      <c r="U42" s="15">
        <v>0.67465205473595047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47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0"/>
      <c r="U43" s="16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47" x14ac:dyDescent="0.15">
      <c r="A44" s="7" t="s">
        <v>44</v>
      </c>
      <c r="B44" s="7">
        <v>116.8</v>
      </c>
      <c r="C44" s="7">
        <v>163.5</v>
      </c>
      <c r="D44" s="7">
        <v>195.61150000000001</v>
      </c>
      <c r="E44" s="7">
        <v>202.3836</v>
      </c>
      <c r="F44" s="7">
        <v>202.40879999999999</v>
      </c>
      <c r="G44" s="7">
        <v>261.0625</v>
      </c>
      <c r="H44" s="7">
        <v>291.28270000000003</v>
      </c>
      <c r="I44" s="7">
        <v>314.58229999999998</v>
      </c>
      <c r="J44" s="7">
        <v>403.67930000000001</v>
      </c>
      <c r="K44" s="7">
        <v>397.60140000000001</v>
      </c>
      <c r="L44" s="7">
        <v>482.76069999999999</v>
      </c>
      <c r="M44" s="7">
        <v>649.14059999999995</v>
      </c>
      <c r="N44" s="7">
        <v>669.15739999999994</v>
      </c>
      <c r="O44" s="7">
        <v>746.65309999999999</v>
      </c>
      <c r="P44" s="7">
        <v>787.44060000000002</v>
      </c>
      <c r="Q44" s="7">
        <v>715.33879999999999</v>
      </c>
      <c r="R44" s="7">
        <v>1080.1325999999999</v>
      </c>
      <c r="S44" s="7">
        <v>1146.0882999999999</v>
      </c>
      <c r="T44" s="20">
        <v>31.548113759458989</v>
      </c>
      <c r="U44" s="12">
        <v>3632.8267000000001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47" x14ac:dyDescent="0.15">
      <c r="A45" s="3" t="s">
        <v>41</v>
      </c>
      <c r="B45" s="5"/>
      <c r="C45" s="5">
        <f>(C44/B44-1)*100</f>
        <v>39.982876712328761</v>
      </c>
      <c r="D45" s="5">
        <f t="shared" ref="D45:S45" si="31">(D44/C44-1)*100</f>
        <v>19.640061162079526</v>
      </c>
      <c r="E45" s="5">
        <f t="shared" si="31"/>
        <v>3.4620152700633566</v>
      </c>
      <c r="F45" s="5">
        <f t="shared" si="31"/>
        <v>1.2451601809626567E-2</v>
      </c>
      <c r="G45" s="5">
        <f t="shared" si="31"/>
        <v>28.977840884388439</v>
      </c>
      <c r="H45" s="5">
        <f t="shared" si="31"/>
        <v>11.575848695235823</v>
      </c>
      <c r="I45" s="5">
        <f t="shared" si="31"/>
        <v>7.998964579770762</v>
      </c>
      <c r="J45" s="5">
        <f t="shared" si="31"/>
        <v>28.322318197813434</v>
      </c>
      <c r="K45" s="5">
        <f t="shared" si="31"/>
        <v>-1.5056258767789155</v>
      </c>
      <c r="L45" s="5">
        <f t="shared" si="31"/>
        <v>21.418259593653332</v>
      </c>
      <c r="M45" s="5">
        <f t="shared" si="31"/>
        <v>34.464259414654094</v>
      </c>
      <c r="N45" s="5">
        <f t="shared" si="31"/>
        <v>3.0835846656332988</v>
      </c>
      <c r="O45" s="5">
        <f t="shared" si="31"/>
        <v>11.581086901228321</v>
      </c>
      <c r="P45" s="5">
        <f t="shared" si="31"/>
        <v>5.4627108626482679</v>
      </c>
      <c r="Q45" s="5">
        <f t="shared" si="31"/>
        <v>-9.1564747867966201</v>
      </c>
      <c r="R45" s="5">
        <f t="shared" si="31"/>
        <v>50.995947654454078</v>
      </c>
      <c r="S45" s="5">
        <f t="shared" si="31"/>
        <v>6.1062595462816338</v>
      </c>
      <c r="T45" s="20"/>
      <c r="U45" s="13">
        <v>8.8081248952825533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47" x14ac:dyDescent="0.15">
      <c r="A46" s="3" t="s">
        <v>45</v>
      </c>
      <c r="B46" s="3">
        <v>139.29310000000001</v>
      </c>
      <c r="C46" s="3">
        <v>182.82729999999998</v>
      </c>
      <c r="D46" s="3">
        <v>222.54130000000001</v>
      </c>
      <c r="E46" s="3">
        <v>247.7</v>
      </c>
      <c r="F46" s="3">
        <v>247.7</v>
      </c>
      <c r="G46" s="3">
        <v>363.1739</v>
      </c>
      <c r="H46" s="3">
        <v>401.89449999999999</v>
      </c>
      <c r="I46" s="3">
        <v>422.32730000000004</v>
      </c>
      <c r="J46" s="3">
        <v>519.66570000000002</v>
      </c>
      <c r="K46" s="3">
        <v>601.27890000000002</v>
      </c>
      <c r="L46" s="3">
        <v>779.04240000000004</v>
      </c>
      <c r="M46" s="3">
        <v>866.36440000000005</v>
      </c>
      <c r="N46" s="3">
        <v>910.34649999999999</v>
      </c>
      <c r="O46" s="3">
        <v>1040.3602000000001</v>
      </c>
      <c r="P46" s="3">
        <v>1158.1657</v>
      </c>
      <c r="Q46" s="3">
        <v>1536.9073000000001</v>
      </c>
      <c r="R46" s="3">
        <v>1979.2684000000002</v>
      </c>
      <c r="S46" s="3">
        <v>2429.5487000000003</v>
      </c>
      <c r="T46" s="20">
        <v>42.20462500956512</v>
      </c>
      <c r="U46" s="14">
        <v>5756.5934999999999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 x14ac:dyDescent="0.15">
      <c r="A47" s="4" t="s">
        <v>46</v>
      </c>
      <c r="B47" s="4">
        <v>0.83799999999999997</v>
      </c>
      <c r="C47" s="4">
        <v>0.89400000000000002</v>
      </c>
      <c r="D47" s="4">
        <v>0.878</v>
      </c>
      <c r="E47" s="4">
        <v>0.81699999999999995</v>
      </c>
      <c r="F47" s="4">
        <v>0.81699999999999995</v>
      </c>
      <c r="G47" s="4">
        <v>0.71799999999999997</v>
      </c>
      <c r="H47" s="4">
        <v>0.72399999999999998</v>
      </c>
      <c r="I47" s="4">
        <v>0.74399999999999999</v>
      </c>
      <c r="J47" s="4">
        <v>0.77600000000000002</v>
      </c>
      <c r="K47" s="4">
        <v>0.66100000000000003</v>
      </c>
      <c r="L47" s="4">
        <v>0.61899999999999999</v>
      </c>
      <c r="M47" s="4">
        <v>0.749</v>
      </c>
      <c r="N47" s="4">
        <v>0.73499999999999999</v>
      </c>
      <c r="O47" s="4">
        <v>0.71699999999999997</v>
      </c>
      <c r="P47" s="4">
        <v>0.67900000000000005</v>
      </c>
      <c r="Q47" s="4">
        <v>0.46500000000000002</v>
      </c>
      <c r="R47" s="4">
        <v>0.54500000000000004</v>
      </c>
      <c r="S47" s="4">
        <v>0.47099999999999997</v>
      </c>
      <c r="T47" s="20"/>
      <c r="U47" s="15">
        <v>0.63107229996351144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 x14ac:dyDescent="0.15">
      <c r="A48" s="3" t="s">
        <v>47</v>
      </c>
      <c r="B48" s="3">
        <v>495.50780000000003</v>
      </c>
      <c r="C48" s="3">
        <v>567.19170000000008</v>
      </c>
      <c r="D48" s="3">
        <v>674.01220000000001</v>
      </c>
      <c r="E48" s="3">
        <v>691.83249999999998</v>
      </c>
      <c r="F48" s="3">
        <v>750.87900000000002</v>
      </c>
      <c r="G48" s="3">
        <v>860.72749999999996</v>
      </c>
      <c r="H48" s="3">
        <v>957.75969999999995</v>
      </c>
      <c r="I48" s="3">
        <v>1049.3126999999999</v>
      </c>
      <c r="J48" s="3">
        <v>1130.9616000000001</v>
      </c>
      <c r="K48" s="3">
        <v>1188.0617999999999</v>
      </c>
      <c r="L48" s="3">
        <v>1262.5181</v>
      </c>
      <c r="M48" s="3">
        <v>1329.0911000000001</v>
      </c>
      <c r="N48" s="3">
        <v>1419.7958000000001</v>
      </c>
      <c r="O48" s="3">
        <v>1584.6904</v>
      </c>
      <c r="P48" s="3">
        <v>1697.3794000000003</v>
      </c>
      <c r="Q48" s="3">
        <v>1652.6542000000002</v>
      </c>
      <c r="R48" s="3">
        <v>1810.1867999999999</v>
      </c>
      <c r="S48" s="3">
        <v>1913.3556000000001</v>
      </c>
      <c r="T48" s="20">
        <v>61.364183036922128</v>
      </c>
      <c r="U48" s="14">
        <v>3118.0331999999999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1:47" x14ac:dyDescent="0.15">
      <c r="A49" s="3" t="s">
        <v>48</v>
      </c>
      <c r="B49" s="3">
        <v>12.5</v>
      </c>
      <c r="C49" s="3">
        <v>13.9</v>
      </c>
      <c r="D49" s="3">
        <v>15.502799999999999</v>
      </c>
      <c r="E49" s="3">
        <v>18.5</v>
      </c>
      <c r="F49" s="3">
        <v>22.899799999999999</v>
      </c>
      <c r="G49" s="3">
        <v>27.299799999999998</v>
      </c>
      <c r="H49" s="3">
        <v>29.3995</v>
      </c>
      <c r="I49" s="3">
        <v>31.599499999999999</v>
      </c>
      <c r="J49" s="3">
        <v>34.700400000000002</v>
      </c>
      <c r="K49" s="3">
        <v>38.200299999999999</v>
      </c>
      <c r="L49" s="3">
        <v>41.637799999999999</v>
      </c>
      <c r="M49" s="3">
        <v>46.009900000000002</v>
      </c>
      <c r="N49" s="3">
        <v>50.840499999999999</v>
      </c>
      <c r="O49" s="3">
        <v>53.890999999999998</v>
      </c>
      <c r="P49" s="3">
        <v>57.623299999999993</v>
      </c>
      <c r="Q49" s="3">
        <v>53.129999999999995</v>
      </c>
      <c r="R49" s="3">
        <v>61.022000000000006</v>
      </c>
      <c r="S49" s="3">
        <v>67.2684</v>
      </c>
      <c r="T49" s="20">
        <v>29.009116936647189</v>
      </c>
      <c r="U49" s="14">
        <v>231.8871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1:47" x14ac:dyDescent="0.15">
      <c r="A50" s="3" t="s">
        <v>49</v>
      </c>
      <c r="B50" s="3">
        <v>16.5</v>
      </c>
      <c r="C50" s="3">
        <v>18.5</v>
      </c>
      <c r="D50" s="3">
        <v>20.4192</v>
      </c>
      <c r="E50" s="3">
        <v>21.6996</v>
      </c>
      <c r="F50" s="3">
        <v>24.500399999999999</v>
      </c>
      <c r="G50" s="3">
        <v>28.1007</v>
      </c>
      <c r="H50" s="3">
        <v>30.302300000000002</v>
      </c>
      <c r="I50" s="3">
        <v>32.424400000000006</v>
      </c>
      <c r="J50" s="3">
        <v>34.693200000000004</v>
      </c>
      <c r="K50" s="3">
        <v>37.121499999999997</v>
      </c>
      <c r="L50" s="3">
        <v>39.7209</v>
      </c>
      <c r="M50" s="3">
        <v>42.5015</v>
      </c>
      <c r="N50" s="3">
        <v>45.476399999999998</v>
      </c>
      <c r="O50" s="3">
        <v>47.8872</v>
      </c>
      <c r="P50" s="3">
        <v>50.7042</v>
      </c>
      <c r="Q50" s="3">
        <v>49.5488</v>
      </c>
      <c r="R50" s="3">
        <v>55.751999999999995</v>
      </c>
      <c r="S50" s="3">
        <v>58.539599999999993</v>
      </c>
      <c r="T50" s="20">
        <v>39.217047138489235</v>
      </c>
      <c r="U50" s="14">
        <v>149.27080000000001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1:47" ht="14.25" thickBot="1" x14ac:dyDescent="0.2">
      <c r="A51" s="7" t="s">
        <v>50</v>
      </c>
      <c r="B51" s="7">
        <v>524.50780000000009</v>
      </c>
      <c r="C51" s="7">
        <v>599.59170000000006</v>
      </c>
      <c r="D51" s="7">
        <v>709.93419999999992</v>
      </c>
      <c r="E51" s="7">
        <v>732.03210000000001</v>
      </c>
      <c r="F51" s="7">
        <v>798.27920000000006</v>
      </c>
      <c r="G51" s="7">
        <v>916.12800000000004</v>
      </c>
      <c r="H51" s="7">
        <v>1017.4615</v>
      </c>
      <c r="I51" s="7">
        <v>1113.3366000000001</v>
      </c>
      <c r="J51" s="7">
        <v>1200.3552</v>
      </c>
      <c r="K51" s="7">
        <v>1263.3835999999999</v>
      </c>
      <c r="L51" s="7">
        <v>1343.8768</v>
      </c>
      <c r="M51" s="7">
        <v>1417.6025</v>
      </c>
      <c r="N51" s="7">
        <v>1516.1127000000001</v>
      </c>
      <c r="O51" s="7">
        <v>1686.4686000000002</v>
      </c>
      <c r="P51" s="7">
        <v>1805.7068999999999</v>
      </c>
      <c r="Q51" s="7">
        <v>1755.3330000000001</v>
      </c>
      <c r="R51" s="7">
        <v>1926.9608000000001</v>
      </c>
      <c r="S51" s="7">
        <v>2039.1635999999999</v>
      </c>
      <c r="T51" s="20">
        <v>58.27528206302982</v>
      </c>
      <c r="U51" s="19">
        <v>3499.1913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1:47" ht="21" customHeight="1" x14ac:dyDescent="0.15">
      <c r="A52" s="10" t="s">
        <v>54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4" spans="1:47" x14ac:dyDescent="0.15">
      <c r="A54" t="s">
        <v>82</v>
      </c>
    </row>
    <row r="56" spans="1:47" x14ac:dyDescent="0.15">
      <c r="A56" t="s">
        <v>83</v>
      </c>
    </row>
    <row r="58" spans="1:47" x14ac:dyDescent="0.15">
      <c r="A58" t="s">
        <v>84</v>
      </c>
    </row>
    <row r="60" spans="1:47" x14ac:dyDescent="0.15">
      <c r="A60" t="s">
        <v>85</v>
      </c>
    </row>
    <row r="62" spans="1:47" x14ac:dyDescent="0.15">
      <c r="A62" t="s">
        <v>86</v>
      </c>
    </row>
    <row r="64" spans="1:47" x14ac:dyDescent="0.15">
      <c r="A64" t="s">
        <v>87</v>
      </c>
    </row>
    <row r="66" spans="1:1" x14ac:dyDescent="0.15">
      <c r="A66" t="s">
        <v>88</v>
      </c>
    </row>
    <row r="68" spans="1:1" x14ac:dyDescent="0.15">
      <c r="A68" t="s">
        <v>89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topLeftCell="A37" workbookViewId="0">
      <selection activeCell="H11" sqref="H11"/>
    </sheetView>
  </sheetViews>
  <sheetFormatPr defaultRowHeight="13.5" x14ac:dyDescent="0.15"/>
  <cols>
    <col min="1" max="1" width="24.5" customWidth="1"/>
    <col min="2" max="7" width="9.625" customWidth="1"/>
  </cols>
  <sheetData>
    <row r="1" spans="1:32" ht="9.75" customHeight="1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5.5" customHeight="1" thickBot="1" x14ac:dyDescent="0.2">
      <c r="A2" s="32" t="s">
        <v>53</v>
      </c>
      <c r="B2" s="33" t="s">
        <v>0</v>
      </c>
      <c r="C2" s="33" t="s">
        <v>5</v>
      </c>
      <c r="D2" s="33" t="s">
        <v>10</v>
      </c>
      <c r="E2" s="33" t="s">
        <v>15</v>
      </c>
      <c r="F2" s="34" t="s">
        <v>16</v>
      </c>
      <c r="G2" s="35" t="s">
        <v>17</v>
      </c>
      <c r="H2" s="36" t="s">
        <v>56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15">
      <c r="A3" s="22"/>
      <c r="B3" s="23"/>
      <c r="C3" s="23"/>
      <c r="D3" s="23"/>
      <c r="E3" s="23"/>
      <c r="F3" s="23"/>
      <c r="G3" s="23"/>
      <c r="H3" s="2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15">
      <c r="A4" s="25" t="s">
        <v>18</v>
      </c>
      <c r="B4" s="7">
        <v>221.4</v>
      </c>
      <c r="C4" s="7">
        <v>645.48350000000005</v>
      </c>
      <c r="D4" s="7">
        <v>913.35329999999999</v>
      </c>
      <c r="E4" s="7">
        <v>1584.9463000000001</v>
      </c>
      <c r="F4" s="7">
        <v>1795.3849999999998</v>
      </c>
      <c r="G4" s="7">
        <v>2289.6831999999999</v>
      </c>
      <c r="H4" s="26">
        <v>42.906763912967421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15">
      <c r="A5" s="27" t="s">
        <v>19</v>
      </c>
      <c r="B5" s="5"/>
      <c r="C5" s="5">
        <v>26.317314857722572</v>
      </c>
      <c r="D5" s="5">
        <v>-6.775341786787747</v>
      </c>
      <c r="E5" s="5">
        <v>16.834049706353294</v>
      </c>
      <c r="F5" s="5">
        <v>13.277339427840529</v>
      </c>
      <c r="G5" s="5">
        <v>27.531599072065326</v>
      </c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15">
      <c r="A6" s="27" t="s">
        <v>20</v>
      </c>
      <c r="B6" s="3">
        <v>290.18490000000003</v>
      </c>
      <c r="C6" s="3">
        <v>761.21910000000003</v>
      </c>
      <c r="D6" s="3">
        <v>1284.1300999999999</v>
      </c>
      <c r="E6" s="3">
        <v>2439.0081</v>
      </c>
      <c r="F6" s="3">
        <v>2747.3630000000003</v>
      </c>
      <c r="G6" s="3">
        <v>3312.5985999999998</v>
      </c>
      <c r="H6" s="26">
        <v>43.601378512800906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15">
      <c r="A7" s="28" t="s">
        <v>21</v>
      </c>
      <c r="B7" s="4">
        <v>0.76200000000000001</v>
      </c>
      <c r="C7" s="4">
        <v>0.84699999999999998</v>
      </c>
      <c r="D7" s="4">
        <v>0.71099999999999997</v>
      </c>
      <c r="E7" s="4">
        <v>0.64900000000000002</v>
      </c>
      <c r="F7" s="4">
        <v>0.65300000000000002</v>
      </c>
      <c r="G7" s="4">
        <v>0.69099999999999995</v>
      </c>
      <c r="H7" s="2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15">
      <c r="A8" s="28"/>
      <c r="B8" s="4"/>
      <c r="C8" s="4"/>
      <c r="D8" s="4"/>
      <c r="E8" s="4"/>
      <c r="F8" s="4"/>
      <c r="G8" s="4"/>
      <c r="H8" s="2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15">
      <c r="A9" s="25" t="s">
        <v>51</v>
      </c>
      <c r="B9" s="7">
        <v>554.20000000000005</v>
      </c>
      <c r="C9" s="7">
        <v>1493.9881</v>
      </c>
      <c r="D9" s="7">
        <v>3187.5991000000004</v>
      </c>
      <c r="E9" s="7">
        <v>4504.2444000000005</v>
      </c>
      <c r="F9" s="7">
        <v>4569.9341999999997</v>
      </c>
      <c r="G9" s="7">
        <v>5195.3549000000003</v>
      </c>
      <c r="H9" s="26">
        <v>64.692045434197922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15">
      <c r="A10" s="27" t="s">
        <v>19</v>
      </c>
      <c r="B10" s="5"/>
      <c r="C10" s="5">
        <v>17.129695907248845</v>
      </c>
      <c r="D10" s="5">
        <v>9.0817867927502469</v>
      </c>
      <c r="E10" s="5">
        <v>2.4230072159960647</v>
      </c>
      <c r="F10" s="5">
        <v>1.4583977725542319</v>
      </c>
      <c r="G10" s="5">
        <v>13.685551533761696</v>
      </c>
      <c r="H10" s="2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A11" s="27" t="s">
        <v>22</v>
      </c>
      <c r="B11" s="3">
        <v>579.18079999999998</v>
      </c>
      <c r="C11" s="3">
        <v>1578.0205000000001</v>
      </c>
      <c r="D11" s="3">
        <v>4345.5945000000002</v>
      </c>
      <c r="E11" s="3">
        <v>5741.5819000000001</v>
      </c>
      <c r="F11" s="3">
        <v>6380.6368999999995</v>
      </c>
      <c r="G11" s="3">
        <v>6728.0136000000002</v>
      </c>
      <c r="H11" s="26">
        <v>65.714080100066482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15">
      <c r="A12" s="28" t="s">
        <v>23</v>
      </c>
      <c r="B12" s="4">
        <v>0.95599999999999996</v>
      </c>
      <c r="C12" s="4">
        <v>0.94599999999999995</v>
      </c>
      <c r="D12" s="4">
        <v>0.73299999999999998</v>
      </c>
      <c r="E12" s="4">
        <v>0.78400000000000003</v>
      </c>
      <c r="F12" s="4">
        <v>0.71599999999999997</v>
      </c>
      <c r="G12" s="4">
        <v>0.77200000000000002</v>
      </c>
      <c r="H12" s="2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15">
      <c r="A13" s="28"/>
      <c r="B13" s="4"/>
      <c r="C13" s="4"/>
      <c r="D13" s="4"/>
      <c r="E13" s="4"/>
      <c r="F13" s="4"/>
      <c r="G13" s="4"/>
      <c r="H13" s="2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15">
      <c r="A14" s="25" t="s">
        <v>52</v>
      </c>
      <c r="B14" s="7">
        <v>1457.376</v>
      </c>
      <c r="C14" s="7">
        <v>2550.6390999999999</v>
      </c>
      <c r="D14" s="7">
        <v>3740.7713000000003</v>
      </c>
      <c r="E14" s="7">
        <v>4957.8357999999998</v>
      </c>
      <c r="F14" s="7">
        <v>5427.8071</v>
      </c>
      <c r="G14" s="7">
        <v>5738.6839</v>
      </c>
      <c r="H14" s="26">
        <v>60.076174797568306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15">
      <c r="A15" s="27" t="s">
        <v>19</v>
      </c>
      <c r="B15" s="5"/>
      <c r="C15" s="5">
        <v>14.637629114796757</v>
      </c>
      <c r="D15" s="5">
        <v>6.2935209214691756</v>
      </c>
      <c r="E15" s="5">
        <v>-2.4958046044036508</v>
      </c>
      <c r="F15" s="5">
        <v>9.4793639595728507</v>
      </c>
      <c r="G15" s="5">
        <v>5.7274843094552885</v>
      </c>
      <c r="H15" s="2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15">
      <c r="A16" s="27" t="s">
        <v>24</v>
      </c>
      <c r="B16" s="3">
        <v>1935.8601999999998</v>
      </c>
      <c r="C16" s="3">
        <v>2744.5972000000002</v>
      </c>
      <c r="D16" s="3">
        <v>4404.8383000000003</v>
      </c>
      <c r="E16" s="3">
        <v>6085.9218000000001</v>
      </c>
      <c r="F16" s="3">
        <v>6404.1862999999994</v>
      </c>
      <c r="G16" s="3">
        <v>6729.1534000000001</v>
      </c>
      <c r="H16" s="26">
        <v>59.787400353383546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15">
      <c r="A17" s="28" t="s">
        <v>25</v>
      </c>
      <c r="B17" s="6">
        <v>75.283122200663044</v>
      </c>
      <c r="C17" s="6">
        <v>92.933094153123804</v>
      </c>
      <c r="D17" s="6">
        <v>84.92414579667998</v>
      </c>
      <c r="E17" s="6">
        <v>81.464007638086969</v>
      </c>
      <c r="F17" s="6">
        <v>84.754047520447685</v>
      </c>
      <c r="G17" s="6">
        <v>85.280919587893479</v>
      </c>
      <c r="H17" s="2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15">
      <c r="A18" s="27"/>
      <c r="B18" s="3"/>
      <c r="C18" s="3"/>
      <c r="D18" s="3"/>
      <c r="E18" s="3"/>
      <c r="F18" s="3"/>
      <c r="G18" s="3"/>
      <c r="H18" s="2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15">
      <c r="A19" s="25" t="s">
        <v>26</v>
      </c>
      <c r="B19" s="7">
        <v>869.9</v>
      </c>
      <c r="C19" s="7">
        <v>1569.8008</v>
      </c>
      <c r="D19" s="7">
        <v>2340.0005000000001</v>
      </c>
      <c r="E19" s="7">
        <v>2929.8</v>
      </c>
      <c r="F19" s="7">
        <v>3270.5</v>
      </c>
      <c r="G19" s="7">
        <v>3514.9996000000001</v>
      </c>
      <c r="H19" s="26">
        <v>78.792540383198983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15">
      <c r="A20" s="27" t="s">
        <v>19</v>
      </c>
      <c r="B20" s="5"/>
      <c r="C20" s="5">
        <v>16.454099838011828</v>
      </c>
      <c r="D20" s="5">
        <v>8.1781108758828491</v>
      </c>
      <c r="E20" s="5">
        <v>-4.9408191870425107</v>
      </c>
      <c r="F20" s="5">
        <v>11.628780121509985</v>
      </c>
      <c r="G20" s="5">
        <v>7.4759088824338793</v>
      </c>
      <c r="H20" s="2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15">
      <c r="A21" s="27" t="s">
        <v>27</v>
      </c>
      <c r="B21" s="3">
        <v>1202</v>
      </c>
      <c r="C21" s="3">
        <v>1972.4</v>
      </c>
      <c r="D21" s="3">
        <v>3250.5081999999998</v>
      </c>
      <c r="E21" s="3">
        <v>4680.9254000000001</v>
      </c>
      <c r="F21" s="3">
        <v>4645.5286999999998</v>
      </c>
      <c r="G21" s="3">
        <v>4630.6917000000003</v>
      </c>
      <c r="H21" s="26">
        <v>76.292987807269014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15">
      <c r="A22" s="28" t="s">
        <v>28</v>
      </c>
      <c r="B22" s="6">
        <v>72.371048252911805</v>
      </c>
      <c r="C22" s="6">
        <v>79.588359359156357</v>
      </c>
      <c r="D22" s="6">
        <v>71.988758557815686</v>
      </c>
      <c r="E22" s="6">
        <v>62.590187829098923</v>
      </c>
      <c r="F22" s="6">
        <v>70.401028843067962</v>
      </c>
      <c r="G22" s="6">
        <v>75.906577844515098</v>
      </c>
      <c r="H22" s="2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15">
      <c r="A23" s="27"/>
      <c r="B23" s="3"/>
      <c r="C23" s="3"/>
      <c r="D23" s="3"/>
      <c r="E23" s="3"/>
      <c r="F23" s="3"/>
      <c r="G23" s="3"/>
      <c r="H23" s="2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15">
      <c r="A24" s="25" t="s">
        <v>29</v>
      </c>
      <c r="B24" s="7">
        <v>561</v>
      </c>
      <c r="C24" s="7">
        <v>824.97299999999996</v>
      </c>
      <c r="D24" s="7">
        <v>940.25490000000013</v>
      </c>
      <c r="E24" s="7">
        <v>1048.1399999999999</v>
      </c>
      <c r="F24" s="7">
        <v>1067.0004000000001</v>
      </c>
      <c r="G24" s="7">
        <v>1093.7004000000002</v>
      </c>
      <c r="H24" s="26">
        <v>57.659351711320184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15">
      <c r="A25" s="27" t="s">
        <v>30</v>
      </c>
      <c r="B25" s="5"/>
      <c r="C25" s="5">
        <v>9.123354961187836</v>
      </c>
      <c r="D25" s="5">
        <v>-0.52801075360390248</v>
      </c>
      <c r="E25" s="5">
        <v>0.50244510499566353</v>
      </c>
      <c r="F25" s="5">
        <v>1.7994161085351346</v>
      </c>
      <c r="G25" s="5">
        <v>2.5023420797218199</v>
      </c>
      <c r="H25" s="2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15">
      <c r="A26" s="27" t="s">
        <v>31</v>
      </c>
      <c r="B26" s="3">
        <v>744.2</v>
      </c>
      <c r="C26" s="3">
        <v>1093.0999999999999</v>
      </c>
      <c r="D26" s="3">
        <v>1269.7</v>
      </c>
      <c r="E26" s="3">
        <v>1383.0983000000001</v>
      </c>
      <c r="F26" s="3">
        <v>1351.4259999999999</v>
      </c>
      <c r="G26" s="3">
        <v>1495.9177999999999</v>
      </c>
      <c r="H26" s="26">
        <v>56.180954376079598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15">
      <c r="A27" s="28" t="s">
        <v>32</v>
      </c>
      <c r="B27" s="6">
        <v>75.382961569470567</v>
      </c>
      <c r="C27" s="6">
        <v>75.47095416704785</v>
      </c>
      <c r="D27" s="6">
        <v>74.053311805938421</v>
      </c>
      <c r="E27" s="6">
        <v>75.78203226769925</v>
      </c>
      <c r="F27" s="6">
        <v>78.953668199368678</v>
      </c>
      <c r="G27" s="6">
        <v>73.112332776573695</v>
      </c>
      <c r="H27" s="2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15">
      <c r="A28" s="27"/>
      <c r="B28" s="3"/>
      <c r="C28" s="3"/>
      <c r="D28" s="3"/>
      <c r="E28" s="3"/>
      <c r="F28" s="3"/>
      <c r="G28" s="3"/>
      <c r="H28" s="2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15">
      <c r="A29" s="25" t="s">
        <v>33</v>
      </c>
      <c r="B29" s="7">
        <v>1430.9</v>
      </c>
      <c r="C29" s="7">
        <v>2394.7737999999999</v>
      </c>
      <c r="D29" s="7">
        <v>3280.2554</v>
      </c>
      <c r="E29" s="7">
        <v>3977.94</v>
      </c>
      <c r="F29" s="7">
        <v>4337.5003999999999</v>
      </c>
      <c r="G29" s="7">
        <v>4608.7000000000007</v>
      </c>
      <c r="H29" s="26">
        <v>72.487627464397676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15">
      <c r="A30" s="27" t="s">
        <v>34</v>
      </c>
      <c r="B30" s="5"/>
      <c r="C30" s="5">
        <v>13.82004752851711</v>
      </c>
      <c r="D30" s="5">
        <v>5.530584966787977</v>
      </c>
      <c r="E30" s="5">
        <v>-3.5646233436283259</v>
      </c>
      <c r="F30" s="5">
        <v>9.0388593090896308</v>
      </c>
      <c r="G30" s="5">
        <v>6.2524397692274691</v>
      </c>
      <c r="H30" s="2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15">
      <c r="A31" s="27" t="s">
        <v>35</v>
      </c>
      <c r="B31" s="3">
        <v>1946.2</v>
      </c>
      <c r="C31" s="3">
        <v>3065.5</v>
      </c>
      <c r="D31" s="3">
        <v>4520.2082</v>
      </c>
      <c r="E31" s="3">
        <v>6064.0236999999997</v>
      </c>
      <c r="F31" s="3">
        <v>5996.9547000000002</v>
      </c>
      <c r="G31" s="3">
        <v>6126.6095000000005</v>
      </c>
      <c r="H31" s="26">
        <v>70.160365187879265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15">
      <c r="A32" s="28" t="s">
        <v>36</v>
      </c>
      <c r="B32" s="6">
        <v>73.522762306032277</v>
      </c>
      <c r="C32" s="6">
        <v>78.12016962975045</v>
      </c>
      <c r="D32" s="6">
        <v>72.568679469233302</v>
      </c>
      <c r="E32" s="6">
        <v>65.599018024946048</v>
      </c>
      <c r="F32" s="6">
        <v>72.32838360443175</v>
      </c>
      <c r="G32" s="6">
        <v>75.224314525023999</v>
      </c>
      <c r="H32" s="2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15">
      <c r="A33" s="27"/>
      <c r="B33" s="3"/>
      <c r="C33" s="3"/>
      <c r="D33" s="3"/>
      <c r="E33" s="3"/>
      <c r="F33" s="3"/>
      <c r="G33" s="3"/>
      <c r="H33" s="2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15">
      <c r="A34" s="25" t="s">
        <v>37</v>
      </c>
      <c r="B34" s="7">
        <v>0</v>
      </c>
      <c r="C34" s="7">
        <v>315.99989999999997</v>
      </c>
      <c r="D34" s="7">
        <v>640.59989999999993</v>
      </c>
      <c r="E34" s="7">
        <v>842.74410000000012</v>
      </c>
      <c r="F34" s="7">
        <v>952.1</v>
      </c>
      <c r="G34" s="7">
        <v>975</v>
      </c>
      <c r="H34" s="26">
        <v>35.632408183232883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15">
      <c r="A35" s="27" t="s">
        <v>19</v>
      </c>
      <c r="B35" s="5"/>
      <c r="C35" s="5">
        <v>20.909970254607391</v>
      </c>
      <c r="D35" s="5">
        <v>7.1058005173381344</v>
      </c>
      <c r="E35" s="5">
        <v>-2.651715374841157</v>
      </c>
      <c r="F35" s="5">
        <v>12.976169159772223</v>
      </c>
      <c r="G35" s="5">
        <v>2.4052095368133575</v>
      </c>
      <c r="H35" s="2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15">
      <c r="A36" s="27" t="s">
        <v>38</v>
      </c>
      <c r="B36" s="3">
        <v>265.74380000000002</v>
      </c>
      <c r="C36" s="3">
        <v>384.37389999999999</v>
      </c>
      <c r="D36" s="3">
        <v>776.99170000000004</v>
      </c>
      <c r="E36" s="3">
        <v>1185.1120000000001</v>
      </c>
      <c r="F36" s="3">
        <v>1139.5479</v>
      </c>
      <c r="G36" s="3">
        <v>1293.5889999999999</v>
      </c>
      <c r="H36" s="26">
        <v>37.290206930698723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15">
      <c r="A37" s="28" t="s">
        <v>39</v>
      </c>
      <c r="B37" s="6">
        <v>0</v>
      </c>
      <c r="C37" s="6">
        <v>82.211591369757414</v>
      </c>
      <c r="D37" s="6">
        <v>82.446170274405745</v>
      </c>
      <c r="E37" s="6">
        <v>71.11092453709017</v>
      </c>
      <c r="F37" s="6">
        <v>83.550678299701133</v>
      </c>
      <c r="G37" s="6">
        <v>75.37169842971764</v>
      </c>
      <c r="H37" s="2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15">
      <c r="A38" s="27"/>
      <c r="B38" s="3"/>
      <c r="C38" s="3"/>
      <c r="D38" s="3"/>
      <c r="E38" s="3"/>
      <c r="F38" s="3"/>
      <c r="G38" s="3"/>
      <c r="H38" s="2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15">
      <c r="A39" s="25" t="s">
        <v>40</v>
      </c>
      <c r="B39" s="7">
        <v>29.3</v>
      </c>
      <c r="C39" s="7">
        <v>75.599999999999994</v>
      </c>
      <c r="D39" s="7">
        <v>155.4</v>
      </c>
      <c r="E39" s="7">
        <v>252.4</v>
      </c>
      <c r="F39" s="7">
        <v>269.7004</v>
      </c>
      <c r="G39" s="7">
        <v>290.50079999999997</v>
      </c>
      <c r="H39" s="26">
        <v>47.944118931454774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15">
      <c r="A40" s="27" t="s">
        <v>41</v>
      </c>
      <c r="B40" s="5"/>
      <c r="C40" s="5">
        <v>11.669128508124071</v>
      </c>
      <c r="D40" s="5">
        <v>16.491754122938531</v>
      </c>
      <c r="E40" s="5">
        <v>2.0213484926386194</v>
      </c>
      <c r="F40" s="5">
        <v>6.8543581616481664</v>
      </c>
      <c r="G40" s="5">
        <v>7.7124097702487626</v>
      </c>
      <c r="H40" s="2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15">
      <c r="A41" s="27" t="s">
        <v>42</v>
      </c>
      <c r="B41" s="3">
        <v>41.9</v>
      </c>
      <c r="C41" s="3">
        <v>84.6</v>
      </c>
      <c r="D41" s="3">
        <v>258.14999999999998</v>
      </c>
      <c r="E41" s="3">
        <v>339.6</v>
      </c>
      <c r="F41" s="3">
        <v>395.08080000000001</v>
      </c>
      <c r="G41" s="3">
        <v>448.76300000000003</v>
      </c>
      <c r="H41" s="26">
        <v>49.967186844808587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15">
      <c r="A42" s="28" t="s">
        <v>43</v>
      </c>
      <c r="B42" s="6">
        <v>69.928400954653952</v>
      </c>
      <c r="C42" s="6">
        <v>89.361702127659569</v>
      </c>
      <c r="D42" s="6">
        <v>60.197559558396286</v>
      </c>
      <c r="E42" s="6">
        <v>74.32273262661954</v>
      </c>
      <c r="F42" s="6">
        <v>68.264618275552749</v>
      </c>
      <c r="G42" s="6">
        <v>64.733679024340233</v>
      </c>
      <c r="H42" s="2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15">
      <c r="A43" s="27"/>
      <c r="B43" s="3"/>
      <c r="C43" s="3"/>
      <c r="D43" s="3"/>
      <c r="E43" s="3"/>
      <c r="F43" s="3"/>
      <c r="G43" s="3"/>
      <c r="H43" s="2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15">
      <c r="A44" s="25" t="s">
        <v>44</v>
      </c>
      <c r="B44" s="7">
        <v>116.8</v>
      </c>
      <c r="C44" s="7">
        <v>261.0625</v>
      </c>
      <c r="D44" s="7">
        <v>482.76069999999999</v>
      </c>
      <c r="E44" s="7">
        <v>715.33879999999999</v>
      </c>
      <c r="F44" s="7">
        <v>1080.1325999999999</v>
      </c>
      <c r="G44" s="7">
        <v>1146.0882999999999</v>
      </c>
      <c r="H44" s="26">
        <v>31.548113759458989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15">
      <c r="A45" s="27" t="s">
        <v>41</v>
      </c>
      <c r="B45" s="5"/>
      <c r="C45" s="5">
        <v>28.977840884388439</v>
      </c>
      <c r="D45" s="5">
        <v>21.418259593653332</v>
      </c>
      <c r="E45" s="5">
        <v>-9.1564747867966201</v>
      </c>
      <c r="F45" s="5">
        <v>50.995947654454078</v>
      </c>
      <c r="G45" s="5">
        <v>6.1062595462816338</v>
      </c>
      <c r="H45" s="2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15">
      <c r="A46" s="27" t="s">
        <v>45</v>
      </c>
      <c r="B46" s="3">
        <v>139.29310000000001</v>
      </c>
      <c r="C46" s="3">
        <v>363.1739</v>
      </c>
      <c r="D46" s="3">
        <v>779.04240000000004</v>
      </c>
      <c r="E46" s="3">
        <v>1536.9073000000001</v>
      </c>
      <c r="F46" s="3">
        <v>1979.2684000000002</v>
      </c>
      <c r="G46" s="3">
        <v>2429.5487000000003</v>
      </c>
      <c r="H46" s="26">
        <v>42.20462500956512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15">
      <c r="A47" s="28" t="s">
        <v>46</v>
      </c>
      <c r="B47" s="4">
        <v>0.83799999999999997</v>
      </c>
      <c r="C47" s="4">
        <v>0.71799999999999997</v>
      </c>
      <c r="D47" s="4">
        <v>0.61899999999999999</v>
      </c>
      <c r="E47" s="4">
        <v>0.46500000000000002</v>
      </c>
      <c r="F47" s="4">
        <v>0.54500000000000004</v>
      </c>
      <c r="G47" s="4">
        <v>0.47099999999999997</v>
      </c>
      <c r="H47" s="2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15">
      <c r="A48" s="27" t="s">
        <v>47</v>
      </c>
      <c r="B48" s="3">
        <v>495.50780000000003</v>
      </c>
      <c r="C48" s="3">
        <v>860.72749999999996</v>
      </c>
      <c r="D48" s="3">
        <v>1262.5181</v>
      </c>
      <c r="E48" s="3">
        <v>1652.6542000000002</v>
      </c>
      <c r="F48" s="3">
        <v>1810.1867999999999</v>
      </c>
      <c r="G48" s="3">
        <v>1913.3556000000001</v>
      </c>
      <c r="H48" s="26">
        <v>61.364183036922128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15">
      <c r="A49" s="27" t="s">
        <v>48</v>
      </c>
      <c r="B49" s="3">
        <v>12.5</v>
      </c>
      <c r="C49" s="3">
        <v>27.299799999999998</v>
      </c>
      <c r="D49" s="3">
        <v>41.637799999999999</v>
      </c>
      <c r="E49" s="3">
        <v>53.129999999999995</v>
      </c>
      <c r="F49" s="3">
        <v>61.022000000000006</v>
      </c>
      <c r="G49" s="3">
        <v>67.2684</v>
      </c>
      <c r="H49" s="26">
        <v>29.009116936647189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15">
      <c r="A50" s="27" t="s">
        <v>49</v>
      </c>
      <c r="B50" s="3">
        <v>16.5</v>
      </c>
      <c r="C50" s="3">
        <v>28.1007</v>
      </c>
      <c r="D50" s="3">
        <v>39.7209</v>
      </c>
      <c r="E50" s="3">
        <v>49.5488</v>
      </c>
      <c r="F50" s="3">
        <v>55.751999999999995</v>
      </c>
      <c r="G50" s="3">
        <v>58.539599999999993</v>
      </c>
      <c r="H50" s="26">
        <v>39.217047138489235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thickBot="1" x14ac:dyDescent="0.2">
      <c r="A51" s="29" t="s">
        <v>50</v>
      </c>
      <c r="B51" s="30">
        <v>524.50780000000009</v>
      </c>
      <c r="C51" s="30">
        <v>916.12800000000004</v>
      </c>
      <c r="D51" s="30">
        <v>1343.8768</v>
      </c>
      <c r="E51" s="30">
        <v>1755.3330000000001</v>
      </c>
      <c r="F51" s="30">
        <v>1926.9608000000001</v>
      </c>
      <c r="G51" s="30">
        <v>2039.1635999999999</v>
      </c>
      <c r="H51" s="31">
        <v>58.27528206302982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15">
      <c r="A52" s="10" t="s">
        <v>54</v>
      </c>
      <c r="B52" s="2"/>
      <c r="C52" s="2"/>
      <c r="D52" s="2"/>
      <c r="E52" s="2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15"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15">
      <c r="J54" s="1"/>
    </row>
    <row r="55" spans="1:32" x14ac:dyDescent="0.15">
      <c r="J55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topLeftCell="D57" zoomScaleNormal="100" workbookViewId="0">
      <selection activeCell="T14" sqref="T14"/>
    </sheetView>
  </sheetViews>
  <sheetFormatPr defaultRowHeight="13.5" x14ac:dyDescent="0.15"/>
  <cols>
    <col min="1" max="1" width="24.875" style="10" customWidth="1"/>
    <col min="2" max="16384" width="9" style="10"/>
  </cols>
  <sheetData>
    <row r="1" spans="1:20" ht="18.75" x14ac:dyDescent="0.15">
      <c r="A1" s="39" t="s">
        <v>58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0" x14ac:dyDescent="0.15">
      <c r="A2" s="37" t="s">
        <v>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x14ac:dyDescent="0.15">
      <c r="A3" s="40"/>
      <c r="B3" s="40" t="s">
        <v>0</v>
      </c>
      <c r="C3" s="40" t="s">
        <v>1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10</v>
      </c>
      <c r="M3" s="40" t="s">
        <v>11</v>
      </c>
      <c r="N3" s="40" t="s">
        <v>12</v>
      </c>
      <c r="O3" s="40" t="s">
        <v>13</v>
      </c>
      <c r="P3" s="40" t="s">
        <v>14</v>
      </c>
      <c r="Q3" s="40" t="s">
        <v>15</v>
      </c>
      <c r="R3" s="40" t="s">
        <v>16</v>
      </c>
      <c r="S3" s="40" t="s">
        <v>17</v>
      </c>
    </row>
    <row r="4" spans="1:20" x14ac:dyDescent="0.15">
      <c r="A4" s="7" t="s">
        <v>18</v>
      </c>
      <c r="B4" s="7">
        <v>2214.8000000000002</v>
      </c>
      <c r="C4" s="7">
        <v>2349.1999999999998</v>
      </c>
      <c r="D4" s="7">
        <v>2610.9026999999996</v>
      </c>
      <c r="E4" s="7">
        <v>2549.7362000000003</v>
      </c>
      <c r="F4" s="7">
        <v>2739.3766999999998</v>
      </c>
      <c r="G4" s="7">
        <v>3031.3307</v>
      </c>
      <c r="H4" s="7">
        <v>3234.5888999999997</v>
      </c>
      <c r="I4" s="7">
        <v>3396.4364</v>
      </c>
      <c r="J4" s="7">
        <v>3614.6871000000001</v>
      </c>
      <c r="K4" s="7">
        <v>3714.13</v>
      </c>
      <c r="L4" s="7">
        <v>3875.7417</v>
      </c>
      <c r="M4" s="7">
        <v>4028.2961000000005</v>
      </c>
      <c r="N4" s="7">
        <v>4309.0474000000004</v>
      </c>
      <c r="O4" s="7">
        <v>4634.1779999999999</v>
      </c>
      <c r="P4" s="7">
        <v>4859.9748</v>
      </c>
      <c r="Q4" s="7">
        <v>4842.0366999999997</v>
      </c>
      <c r="R4" s="7">
        <v>5003.0478999999996</v>
      </c>
      <c r="S4" s="7">
        <v>5336.4155000000001</v>
      </c>
    </row>
    <row r="5" spans="1:20" x14ac:dyDescent="0.15">
      <c r="A5" s="7" t="s">
        <v>61</v>
      </c>
      <c r="B5" s="7"/>
      <c r="C5" s="41">
        <f>(C4/B4-1)*100</f>
        <v>6.0682680151706636</v>
      </c>
      <c r="D5" s="41">
        <f t="shared" ref="D5:S5" si="0">(D4/C4-1)*100</f>
        <v>11.140077473182352</v>
      </c>
      <c r="E5" s="41">
        <f t="shared" si="0"/>
        <v>-2.3427337985440611</v>
      </c>
      <c r="F5" s="41">
        <f t="shared" si="0"/>
        <v>7.4376517853101731</v>
      </c>
      <c r="G5" s="41">
        <f t="shared" si="0"/>
        <v>10.657679902147098</v>
      </c>
      <c r="H5" s="41">
        <f t="shared" si="0"/>
        <v>6.7052466430006952</v>
      </c>
      <c r="I5" s="41">
        <f t="shared" si="0"/>
        <v>5.0036497682905079</v>
      </c>
      <c r="J5" s="41">
        <f t="shared" si="0"/>
        <v>6.4258733065044371</v>
      </c>
      <c r="K5" s="41">
        <f t="shared" si="0"/>
        <v>2.7510790629706294</v>
      </c>
      <c r="L5" s="41">
        <f t="shared" si="0"/>
        <v>4.3512666492556695</v>
      </c>
      <c r="M5" s="41">
        <f t="shared" si="0"/>
        <v>3.9361343404283211</v>
      </c>
      <c r="N5" s="41">
        <f t="shared" si="0"/>
        <v>6.9694802226678343</v>
      </c>
      <c r="O5" s="41">
        <f t="shared" si="0"/>
        <v>7.5453010797699616</v>
      </c>
      <c r="P5" s="41">
        <f t="shared" si="0"/>
        <v>4.8724239768088262</v>
      </c>
      <c r="Q5" s="41">
        <f t="shared" si="0"/>
        <v>-0.36909862166364382</v>
      </c>
      <c r="R5" s="41">
        <f t="shared" si="0"/>
        <v>3.3252783895669324</v>
      </c>
      <c r="S5" s="41">
        <f t="shared" si="0"/>
        <v>6.6632901915650411</v>
      </c>
    </row>
    <row r="6" spans="1:20" x14ac:dyDescent="0.15">
      <c r="A6" s="3" t="s">
        <v>20</v>
      </c>
      <c r="B6" s="3">
        <v>2691.5328</v>
      </c>
      <c r="C6" s="3">
        <v>2838.7492999999999</v>
      </c>
      <c r="D6" s="3">
        <v>2992.3231999999998</v>
      </c>
      <c r="E6" s="3">
        <v>3109.5886999999998</v>
      </c>
      <c r="F6" s="3">
        <v>3295.1108999999997</v>
      </c>
      <c r="G6" s="3">
        <v>3641.6794</v>
      </c>
      <c r="H6" s="3">
        <v>3821.2821000000004</v>
      </c>
      <c r="I6" s="3">
        <v>3877.4633000000003</v>
      </c>
      <c r="J6" s="3">
        <v>4161.4767000000002</v>
      </c>
      <c r="K6" s="3">
        <v>4608.9683999999997</v>
      </c>
      <c r="L6" s="3">
        <v>4827.8131000000003</v>
      </c>
      <c r="M6" s="3">
        <v>4785.0949999999993</v>
      </c>
      <c r="N6" s="3">
        <v>5052.4205000000002</v>
      </c>
      <c r="O6" s="3">
        <v>5283.9862999999996</v>
      </c>
      <c r="P6" s="3">
        <v>5891.3575000000001</v>
      </c>
      <c r="Q6" s="3">
        <v>6761.0797000000002</v>
      </c>
      <c r="R6" s="3">
        <v>7038.8547000000008</v>
      </c>
      <c r="S6" s="3">
        <v>7597.4630000000006</v>
      </c>
    </row>
    <row r="7" spans="1:20" x14ac:dyDescent="0.15">
      <c r="A7" s="4" t="s">
        <v>21</v>
      </c>
      <c r="B7" s="4">
        <f>B4/B6</f>
        <v>0.82287683806045397</v>
      </c>
      <c r="C7" s="4">
        <f t="shared" ref="C7:S7" si="1">C4/C6</f>
        <v>0.82754754003814279</v>
      </c>
      <c r="D7" s="4">
        <f t="shared" si="1"/>
        <v>0.87253365545539996</v>
      </c>
      <c r="E7" s="4">
        <f t="shared" si="1"/>
        <v>0.81995930844487586</v>
      </c>
      <c r="F7" s="4">
        <f t="shared" si="1"/>
        <v>0.83134582814799951</v>
      </c>
      <c r="G7" s="4">
        <f t="shared" si="1"/>
        <v>0.83239911234360719</v>
      </c>
      <c r="H7" s="4">
        <f t="shared" si="1"/>
        <v>0.84646692271162061</v>
      </c>
      <c r="I7" s="4">
        <f t="shared" si="1"/>
        <v>0.87594288771218021</v>
      </c>
      <c r="J7" s="4">
        <f t="shared" si="1"/>
        <v>0.868606833723231</v>
      </c>
      <c r="K7" s="4">
        <f t="shared" si="1"/>
        <v>0.80584844105244902</v>
      </c>
      <c r="L7" s="4">
        <f t="shared" si="1"/>
        <v>0.80279447851864849</v>
      </c>
      <c r="M7" s="4">
        <f t="shared" si="1"/>
        <v>0.84184245035887506</v>
      </c>
      <c r="N7" s="4">
        <f t="shared" si="1"/>
        <v>0.85286792736273642</v>
      </c>
      <c r="O7" s="4">
        <f t="shared" si="1"/>
        <v>0.87702309144896917</v>
      </c>
      <c r="P7" s="4">
        <f t="shared" si="1"/>
        <v>0.82493292929515816</v>
      </c>
      <c r="Q7" s="4">
        <f t="shared" si="1"/>
        <v>0.71616323351431566</v>
      </c>
      <c r="R7" s="4">
        <f t="shared" si="1"/>
        <v>0.71077584539427974</v>
      </c>
      <c r="S7" s="4">
        <f t="shared" si="1"/>
        <v>0.70239440455320412</v>
      </c>
    </row>
    <row r="9" spans="1:20" x14ac:dyDescent="0.15">
      <c r="A9" s="7" t="s">
        <v>51</v>
      </c>
      <c r="B9" s="7">
        <v>3124</v>
      </c>
      <c r="C9" s="7">
        <v>3377.5</v>
      </c>
      <c r="D9" s="7">
        <v>3797.2701999999999</v>
      </c>
      <c r="E9" s="7">
        <v>3726.0932999999995</v>
      </c>
      <c r="F9" s="7">
        <v>3971.7555000000002</v>
      </c>
      <c r="G9" s="7">
        <v>4447.3521999999994</v>
      </c>
      <c r="H9" s="7">
        <v>4747.5115999999998</v>
      </c>
      <c r="I9" s="7">
        <v>4986.7476999999999</v>
      </c>
      <c r="J9" s="7">
        <v>5327.4272000000001</v>
      </c>
      <c r="K9" s="7">
        <v>5462.5025999999998</v>
      </c>
      <c r="L9" s="7">
        <v>5755.9821000000002</v>
      </c>
      <c r="M9" s="7">
        <v>6008.8118999999997</v>
      </c>
      <c r="N9" s="7">
        <v>6325.3455000000004</v>
      </c>
      <c r="O9" s="7">
        <v>6868.7490000000007</v>
      </c>
      <c r="P9" s="7">
        <v>7297.9296000000004</v>
      </c>
      <c r="Q9" s="7">
        <v>7249.6895999999997</v>
      </c>
      <c r="R9" s="7">
        <v>7281.4615999999996</v>
      </c>
      <c r="S9" s="7">
        <v>8030.9021999999995</v>
      </c>
      <c r="T9" s="42">
        <f>S4/S9*100</f>
        <v>66.44851807559057</v>
      </c>
    </row>
    <row r="10" spans="1:20" x14ac:dyDescent="0.15">
      <c r="A10" s="7" t="s">
        <v>61</v>
      </c>
      <c r="B10" s="7"/>
      <c r="C10" s="41">
        <f>(C9/B9-1)*100</f>
        <v>8.1145966709347039</v>
      </c>
      <c r="D10" s="41">
        <f t="shared" ref="D10:S10" si="2">(D9/C9-1)*100</f>
        <v>12.428429311621025</v>
      </c>
      <c r="E10" s="41">
        <f t="shared" si="2"/>
        <v>-1.8744228419668496</v>
      </c>
      <c r="F10" s="41">
        <f t="shared" si="2"/>
        <v>6.5930233147946327</v>
      </c>
      <c r="G10" s="41">
        <f t="shared" si="2"/>
        <v>11.974470734666308</v>
      </c>
      <c r="H10" s="41">
        <f t="shared" si="2"/>
        <v>6.7491708886919355</v>
      </c>
      <c r="I10" s="41">
        <f t="shared" si="2"/>
        <v>5.0391893723861658</v>
      </c>
      <c r="J10" s="41">
        <f t="shared" si="2"/>
        <v>6.8316971400016913</v>
      </c>
      <c r="K10" s="41">
        <f t="shared" si="2"/>
        <v>2.5354715311736165</v>
      </c>
      <c r="L10" s="41">
        <f t="shared" si="2"/>
        <v>5.3726198684097781</v>
      </c>
      <c r="M10" s="41">
        <f t="shared" si="2"/>
        <v>4.3924702267576388</v>
      </c>
      <c r="N10" s="41">
        <f t="shared" si="2"/>
        <v>5.2678234111472211</v>
      </c>
      <c r="O10" s="41">
        <f t="shared" si="2"/>
        <v>8.5908904106503101</v>
      </c>
      <c r="P10" s="41">
        <f t="shared" si="2"/>
        <v>6.2483080980248351</v>
      </c>
      <c r="Q10" s="41">
        <f t="shared" si="2"/>
        <v>-0.66100939093740596</v>
      </c>
      <c r="R10" s="41">
        <f t="shared" si="2"/>
        <v>0.43825324604243043</v>
      </c>
      <c r="S10" s="41">
        <f t="shared" si="2"/>
        <v>10.292447329530653</v>
      </c>
    </row>
    <row r="11" spans="1:20" x14ac:dyDescent="0.15">
      <c r="A11" s="3" t="s">
        <v>22</v>
      </c>
      <c r="B11" s="3">
        <v>3410.9328</v>
      </c>
      <c r="C11" s="3">
        <v>3811.7094999999999</v>
      </c>
      <c r="D11" s="3">
        <v>4256.9218999999994</v>
      </c>
      <c r="E11" s="3">
        <v>4398.3851999999997</v>
      </c>
      <c r="F11" s="3">
        <v>4642.5630000000001</v>
      </c>
      <c r="G11" s="3">
        <v>4900.8410000000003</v>
      </c>
      <c r="H11" s="3">
        <v>5262.7957999999999</v>
      </c>
      <c r="I11" s="3">
        <v>5840.0900999999994</v>
      </c>
      <c r="J11" s="3">
        <v>6719.6849000000002</v>
      </c>
      <c r="K11" s="3">
        <v>7044.1</v>
      </c>
      <c r="L11" s="3">
        <v>7751.8779999999997</v>
      </c>
      <c r="M11" s="3">
        <v>7798.1119999999992</v>
      </c>
      <c r="N11" s="3">
        <v>8026.0123000000003</v>
      </c>
      <c r="O11" s="3">
        <v>8573.0041000000001</v>
      </c>
      <c r="P11" s="3">
        <v>8470.1630000000005</v>
      </c>
      <c r="Q11" s="3">
        <v>9187.690700000001</v>
      </c>
      <c r="R11" s="3">
        <v>9874.5424000000003</v>
      </c>
      <c r="S11" s="3">
        <v>10238.313599999999</v>
      </c>
    </row>
    <row r="12" spans="1:20" x14ac:dyDescent="0.15">
      <c r="A12" s="4" t="s">
        <v>23</v>
      </c>
      <c r="B12" s="4">
        <f>B9/B11</f>
        <v>0.91587849517293329</v>
      </c>
      <c r="C12" s="4">
        <f t="shared" ref="C12:S12" si="3">C9/C11</f>
        <v>0.88608536406040384</v>
      </c>
      <c r="D12" s="4">
        <f t="shared" si="3"/>
        <v>0.89202251983998115</v>
      </c>
      <c r="E12" s="4">
        <f t="shared" si="3"/>
        <v>0.84715029052025725</v>
      </c>
      <c r="F12" s="4">
        <f t="shared" si="3"/>
        <v>0.85550923056940753</v>
      </c>
      <c r="G12" s="4">
        <f t="shared" si="3"/>
        <v>0.90746714696518394</v>
      </c>
      <c r="H12" s="4">
        <f t="shared" si="3"/>
        <v>0.90208926593731797</v>
      </c>
      <c r="I12" s="4">
        <f t="shared" si="3"/>
        <v>0.85388198034821416</v>
      </c>
      <c r="J12" s="4">
        <f t="shared" si="3"/>
        <v>0.7928090794852598</v>
      </c>
      <c r="K12" s="4">
        <f t="shared" si="3"/>
        <v>0.77547204043099893</v>
      </c>
      <c r="L12" s="4">
        <f t="shared" si="3"/>
        <v>0.74252743657730425</v>
      </c>
      <c r="M12" s="4">
        <f t="shared" si="3"/>
        <v>0.77054701189210928</v>
      </c>
      <c r="N12" s="4">
        <f t="shared" si="3"/>
        <v>0.78810563248202348</v>
      </c>
      <c r="O12" s="4">
        <f t="shared" si="3"/>
        <v>0.8012067788466356</v>
      </c>
      <c r="P12" s="4">
        <f t="shared" si="3"/>
        <v>0.86160438707023701</v>
      </c>
      <c r="Q12" s="4">
        <f t="shared" si="3"/>
        <v>0.7890654830163143</v>
      </c>
      <c r="R12" s="4">
        <f t="shared" si="3"/>
        <v>0.73739737043409725</v>
      </c>
      <c r="S12" s="4">
        <f t="shared" si="3"/>
        <v>0.78439697334529779</v>
      </c>
    </row>
    <row r="14" spans="1:20" x14ac:dyDescent="0.15">
      <c r="A14" s="7" t="s">
        <v>62</v>
      </c>
      <c r="B14" s="7">
        <v>3894.0446000000002</v>
      </c>
      <c r="C14" s="7">
        <v>4169.6050000000005</v>
      </c>
      <c r="D14" s="7">
        <v>4591.4678999999996</v>
      </c>
      <c r="E14" s="7">
        <v>4719.0165999999999</v>
      </c>
      <c r="F14" s="7">
        <v>4843.7758999999996</v>
      </c>
      <c r="G14" s="7">
        <v>5477.6738999999998</v>
      </c>
      <c r="H14" s="7">
        <v>5805.5104000000001</v>
      </c>
      <c r="I14" s="7">
        <v>6107.6904999999997</v>
      </c>
      <c r="J14" s="7">
        <v>6416.3152</v>
      </c>
      <c r="K14" s="7">
        <v>6644.0399999999991</v>
      </c>
      <c r="L14" s="7">
        <v>6966.9153000000006</v>
      </c>
      <c r="M14" s="7">
        <v>7274.3225000000002</v>
      </c>
      <c r="N14" s="7">
        <v>7632.8532999999998</v>
      </c>
      <c r="O14" s="7">
        <v>8271.5540999999994</v>
      </c>
      <c r="P14" s="7">
        <v>8655.7085000000006</v>
      </c>
      <c r="Q14" s="7">
        <v>8402.9706999999999</v>
      </c>
      <c r="R14" s="7">
        <v>9084.7916000000005</v>
      </c>
      <c r="S14" s="7">
        <v>9552.3456999999999</v>
      </c>
      <c r="T14" s="49">
        <f>S9/S14*100</f>
        <v>84.072566594820785</v>
      </c>
    </row>
    <row r="15" spans="1:20" x14ac:dyDescent="0.15">
      <c r="A15" s="7" t="s">
        <v>63</v>
      </c>
      <c r="B15" s="7"/>
      <c r="C15" s="41">
        <f>(C14/B14-1)*100</f>
        <v>7.0764572136641668</v>
      </c>
      <c r="D15" s="41">
        <f t="shared" ref="D15:S15" si="4">(D14/C14-1)*100</f>
        <v>10.117574686331189</v>
      </c>
      <c r="E15" s="41">
        <f t="shared" si="4"/>
        <v>2.7779503805308137</v>
      </c>
      <c r="F15" s="41">
        <f t="shared" si="4"/>
        <v>2.6437563283841836</v>
      </c>
      <c r="G15" s="41">
        <f t="shared" si="4"/>
        <v>13.086856474924868</v>
      </c>
      <c r="H15" s="41">
        <f t="shared" si="4"/>
        <v>5.9849583232766124</v>
      </c>
      <c r="I15" s="41">
        <f t="shared" si="4"/>
        <v>5.2050565614351507</v>
      </c>
      <c r="J15" s="41">
        <f t="shared" si="4"/>
        <v>5.0530507398827806</v>
      </c>
      <c r="K15" s="41">
        <f t="shared" si="4"/>
        <v>3.549152323439464</v>
      </c>
      <c r="L15" s="41">
        <f t="shared" si="4"/>
        <v>4.8596230606679391</v>
      </c>
      <c r="M15" s="41">
        <f t="shared" si="4"/>
        <v>4.4123860670446158</v>
      </c>
      <c r="N15" s="41">
        <f t="shared" si="4"/>
        <v>4.928717416639139</v>
      </c>
      <c r="O15" s="41">
        <f t="shared" si="4"/>
        <v>8.3677856090853986</v>
      </c>
      <c r="P15" s="41">
        <f t="shared" si="4"/>
        <v>4.644283230886459</v>
      </c>
      <c r="Q15" s="41">
        <f t="shared" si="4"/>
        <v>-2.9198973140096007</v>
      </c>
      <c r="R15" s="41">
        <f t="shared" si="4"/>
        <v>8.1140459052177825</v>
      </c>
      <c r="S15" s="41">
        <f t="shared" si="4"/>
        <v>5.1465583426261396</v>
      </c>
    </row>
    <row r="16" spans="1:20" x14ac:dyDescent="0.15">
      <c r="A16" s="3" t="s">
        <v>64</v>
      </c>
      <c r="B16" s="3">
        <v>5065.5482000000002</v>
      </c>
      <c r="C16" s="3">
        <v>5533.92</v>
      </c>
      <c r="D16" s="3">
        <v>5646.4045999999998</v>
      </c>
      <c r="E16" s="3">
        <v>5696.3379000000004</v>
      </c>
      <c r="F16" s="3">
        <v>5885.2523000000001</v>
      </c>
      <c r="G16" s="3">
        <v>6152.0020999999997</v>
      </c>
      <c r="H16" s="3">
        <v>6592.5668999999998</v>
      </c>
      <c r="I16" s="3">
        <v>7094.3373999999994</v>
      </c>
      <c r="J16" s="3">
        <v>7744.871000000001</v>
      </c>
      <c r="K16" s="3">
        <v>8254.8912999999993</v>
      </c>
      <c r="L16" s="3">
        <v>8606.8971000000001</v>
      </c>
      <c r="M16" s="3">
        <v>8707.8285999999989</v>
      </c>
      <c r="N16" s="3">
        <v>9089.9557000000004</v>
      </c>
      <c r="O16" s="3">
        <v>9647.282799999999</v>
      </c>
      <c r="P16" s="3">
        <v>9999.3132000000005</v>
      </c>
      <c r="Q16" s="3">
        <v>10542.728599999999</v>
      </c>
      <c r="R16" s="3">
        <v>10868.4823</v>
      </c>
      <c r="S16" s="3">
        <v>11255.1363</v>
      </c>
    </row>
    <row r="17" spans="1:20" x14ac:dyDescent="0.15">
      <c r="A17" s="3" t="s">
        <v>65</v>
      </c>
      <c r="B17" s="4">
        <f>B14/B16</f>
        <v>0.7687311316078288</v>
      </c>
      <c r="C17" s="4">
        <f t="shared" ref="C17:S17" si="5">C14/C16</f>
        <v>0.75346318703559145</v>
      </c>
      <c r="D17" s="4">
        <f t="shared" si="5"/>
        <v>0.81316664767523028</v>
      </c>
      <c r="E17" s="4">
        <f t="shared" si="5"/>
        <v>0.8284298935286124</v>
      </c>
      <c r="F17" s="4">
        <f t="shared" si="5"/>
        <v>0.82303623584667718</v>
      </c>
      <c r="G17" s="4">
        <f t="shared" si="5"/>
        <v>0.89038882155128007</v>
      </c>
      <c r="H17" s="4">
        <f t="shared" si="5"/>
        <v>0.88061456001303529</v>
      </c>
      <c r="I17" s="4">
        <f t="shared" si="5"/>
        <v>0.86092472850248147</v>
      </c>
      <c r="J17" s="4">
        <f t="shared" si="5"/>
        <v>0.82845991882886094</v>
      </c>
      <c r="K17" s="4">
        <f t="shared" si="5"/>
        <v>0.80486099193092941</v>
      </c>
      <c r="L17" s="4">
        <f t="shared" si="5"/>
        <v>0.80945725492640086</v>
      </c>
      <c r="M17" s="4">
        <f t="shared" si="5"/>
        <v>0.83537731783099189</v>
      </c>
      <c r="N17" s="4">
        <f t="shared" si="5"/>
        <v>0.83970192505998675</v>
      </c>
      <c r="O17" s="4">
        <f t="shared" si="5"/>
        <v>0.85739728703713347</v>
      </c>
      <c r="P17" s="4">
        <f t="shared" si="5"/>
        <v>0.86563030148910625</v>
      </c>
      <c r="Q17" s="4">
        <f t="shared" si="5"/>
        <v>0.79703945902581619</v>
      </c>
      <c r="R17" s="4">
        <f t="shared" si="5"/>
        <v>0.83588410499596622</v>
      </c>
      <c r="S17" s="4">
        <f t="shared" si="5"/>
        <v>0.84870990855970352</v>
      </c>
    </row>
    <row r="19" spans="1:20" x14ac:dyDescent="0.15">
      <c r="A19" s="7" t="s">
        <v>26</v>
      </c>
      <c r="B19" s="7">
        <v>1558.7</v>
      </c>
      <c r="C19" s="7">
        <v>1706.6</v>
      </c>
      <c r="D19" s="7">
        <v>1923.7594000000001</v>
      </c>
      <c r="E19" s="7">
        <v>1910.6026999999999</v>
      </c>
      <c r="F19" s="7">
        <v>2022.1846</v>
      </c>
      <c r="G19" s="7">
        <v>2339.5477000000001</v>
      </c>
      <c r="H19" s="7">
        <v>2549.5153999999998</v>
      </c>
      <c r="I19" s="7">
        <v>2684.8260999999998</v>
      </c>
      <c r="J19" s="7">
        <v>2872.6199000000001</v>
      </c>
      <c r="K19" s="7">
        <v>3006.9802</v>
      </c>
      <c r="L19" s="7">
        <v>3195.1986000000002</v>
      </c>
      <c r="M19" s="7">
        <v>3323.7343000000001</v>
      </c>
      <c r="N19" s="7">
        <v>3501.4222999999997</v>
      </c>
      <c r="O19" s="7">
        <v>3778.1213000000002</v>
      </c>
      <c r="P19" s="7">
        <v>3986.6303999999996</v>
      </c>
      <c r="Q19" s="7">
        <v>3733.8864999999996</v>
      </c>
      <c r="R19" s="7">
        <v>4153.0108999999993</v>
      </c>
      <c r="S19" s="7">
        <v>4461.0817000000006</v>
      </c>
      <c r="T19" s="42">
        <f>S19/S29*100</f>
        <v>70.165822977811928</v>
      </c>
    </row>
    <row r="20" spans="1:20" x14ac:dyDescent="0.15">
      <c r="A20" s="7" t="s">
        <v>60</v>
      </c>
      <c r="B20" s="7"/>
      <c r="C20" s="41">
        <f>(C19/B19-1)*100</f>
        <v>9.4886764611535224</v>
      </c>
      <c r="D20" s="41">
        <f t="shared" ref="D20:S20" si="6">(D19/C19-1)*100</f>
        <v>12.72468065158796</v>
      </c>
      <c r="E20" s="41">
        <f t="shared" si="6"/>
        <v>-0.68390569007746871</v>
      </c>
      <c r="F20" s="41">
        <f t="shared" si="6"/>
        <v>5.8401414380917727</v>
      </c>
      <c r="G20" s="41">
        <f t="shared" si="6"/>
        <v>15.694071649047281</v>
      </c>
      <c r="H20" s="41">
        <f t="shared" si="6"/>
        <v>8.974713360193487</v>
      </c>
      <c r="I20" s="41">
        <f t="shared" si="6"/>
        <v>5.3073105579201529</v>
      </c>
      <c r="J20" s="41">
        <f t="shared" si="6"/>
        <v>6.9946355184792086</v>
      </c>
      <c r="K20" s="41">
        <f t="shared" si="6"/>
        <v>4.6772738711445827</v>
      </c>
      <c r="L20" s="41">
        <f t="shared" si="6"/>
        <v>6.2593827521711054</v>
      </c>
      <c r="M20" s="41">
        <f t="shared" si="6"/>
        <v>4.0227765497894197</v>
      </c>
      <c r="N20" s="41">
        <f t="shared" si="6"/>
        <v>5.3460350305377879</v>
      </c>
      <c r="O20" s="41">
        <f t="shared" si="6"/>
        <v>7.9024743744849246</v>
      </c>
      <c r="P20" s="41">
        <f t="shared" si="6"/>
        <v>5.5188566867876654</v>
      </c>
      <c r="Q20" s="41">
        <f t="shared" si="6"/>
        <v>-6.339787606094605</v>
      </c>
      <c r="R20" s="41">
        <f t="shared" si="6"/>
        <v>11.224883241630401</v>
      </c>
      <c r="S20" s="41">
        <f t="shared" si="6"/>
        <v>7.4180108701376479</v>
      </c>
    </row>
    <row r="21" spans="1:20" x14ac:dyDescent="0.15">
      <c r="A21" s="3" t="s">
        <v>27</v>
      </c>
      <c r="B21" s="3">
        <v>2168.4</v>
      </c>
      <c r="C21" s="3">
        <v>2350.1</v>
      </c>
      <c r="D21" s="3">
        <v>2427.88</v>
      </c>
      <c r="E21" s="3">
        <v>2534.48</v>
      </c>
      <c r="F21" s="3">
        <v>2709.42</v>
      </c>
      <c r="G21" s="3">
        <v>2959.32</v>
      </c>
      <c r="H21" s="3">
        <v>3195.9</v>
      </c>
      <c r="I21" s="3">
        <v>3565.2379000000001</v>
      </c>
      <c r="J21" s="3">
        <v>3997.15</v>
      </c>
      <c r="K21" s="3">
        <v>4328.8197999999993</v>
      </c>
      <c r="L21" s="3">
        <v>4517.9582</v>
      </c>
      <c r="M21" s="3">
        <v>4722.45</v>
      </c>
      <c r="N21" s="3">
        <v>5285.09</v>
      </c>
      <c r="O21" s="3">
        <v>5575.84</v>
      </c>
      <c r="P21" s="3">
        <v>5872.6872000000003</v>
      </c>
      <c r="Q21" s="3">
        <v>6026.8654000000006</v>
      </c>
      <c r="R21" s="3">
        <v>6032.7286999999997</v>
      </c>
      <c r="S21" s="3">
        <v>6069.6163999999999</v>
      </c>
    </row>
    <row r="22" spans="1:20" x14ac:dyDescent="0.15">
      <c r="A22" s="3" t="s">
        <v>66</v>
      </c>
      <c r="B22" s="4">
        <f>B19/B21</f>
        <v>0.7188249400479616</v>
      </c>
      <c r="C22" s="4">
        <f t="shared" ref="C22:S22" si="7">C19/C21</f>
        <v>0.72618186460150635</v>
      </c>
      <c r="D22" s="4">
        <f t="shared" si="7"/>
        <v>0.79236181359869517</v>
      </c>
      <c r="E22" s="4">
        <f t="shared" si="7"/>
        <v>0.75384406268741511</v>
      </c>
      <c r="F22" s="4">
        <f t="shared" si="7"/>
        <v>0.74635331546973149</v>
      </c>
      <c r="G22" s="4">
        <f t="shared" si="7"/>
        <v>0.79056935377046078</v>
      </c>
      <c r="H22" s="4">
        <f t="shared" si="7"/>
        <v>0.7977456741449982</v>
      </c>
      <c r="I22" s="4">
        <f t="shared" si="7"/>
        <v>0.75305664735584676</v>
      </c>
      <c r="J22" s="4">
        <f t="shared" si="7"/>
        <v>0.71866702525549453</v>
      </c>
      <c r="K22" s="4">
        <f t="shared" si="7"/>
        <v>0.69464203615036146</v>
      </c>
      <c r="L22" s="4">
        <f t="shared" si="7"/>
        <v>0.70722181537668949</v>
      </c>
      <c r="M22" s="4">
        <f t="shared" si="7"/>
        <v>0.70381566771485149</v>
      </c>
      <c r="N22" s="4">
        <f t="shared" si="7"/>
        <v>0.66250949368884915</v>
      </c>
      <c r="O22" s="4">
        <f t="shared" si="7"/>
        <v>0.67758782533214734</v>
      </c>
      <c r="P22" s="4">
        <f t="shared" si="7"/>
        <v>0.67884262591067324</v>
      </c>
      <c r="Q22" s="4">
        <f t="shared" si="7"/>
        <v>0.61954038329775862</v>
      </c>
      <c r="R22" s="4">
        <f t="shared" si="7"/>
        <v>0.68841333773222713</v>
      </c>
      <c r="S22" s="4">
        <f t="shared" si="7"/>
        <v>0.73498577274175037</v>
      </c>
    </row>
    <row r="24" spans="1:20" x14ac:dyDescent="0.15">
      <c r="A24" s="7" t="s">
        <v>29</v>
      </c>
      <c r="B24" s="7">
        <v>1102.2</v>
      </c>
      <c r="C24" s="7">
        <v>1121.9000000000001</v>
      </c>
      <c r="D24" s="7">
        <v>1224.8622</v>
      </c>
      <c r="E24" s="7">
        <v>1197.5989999999999</v>
      </c>
      <c r="F24" s="7">
        <v>1262.3507</v>
      </c>
      <c r="G24" s="7">
        <v>1377.3081</v>
      </c>
      <c r="H24" s="7">
        <v>1441.3288</v>
      </c>
      <c r="I24" s="7">
        <v>1493.0871</v>
      </c>
      <c r="J24" s="7">
        <v>1552.7053000000001</v>
      </c>
      <c r="K24" s="7">
        <v>1564.1268</v>
      </c>
      <c r="L24" s="7">
        <v>1577.528</v>
      </c>
      <c r="M24" s="7">
        <v>1641.9222000000002</v>
      </c>
      <c r="N24" s="7">
        <v>1675.1967</v>
      </c>
      <c r="O24" s="7">
        <v>1726.3126999999999</v>
      </c>
      <c r="P24" s="7">
        <v>1792.6118999999999</v>
      </c>
      <c r="Q24" s="7">
        <v>1742.5569</v>
      </c>
      <c r="R24" s="7">
        <v>1848.6219000000001</v>
      </c>
      <c r="S24" s="7">
        <v>1896.8309000000002</v>
      </c>
      <c r="T24" s="42">
        <f>S24/S29*100</f>
        <v>29.834177022188069</v>
      </c>
    </row>
    <row r="25" spans="1:20" x14ac:dyDescent="0.15">
      <c r="A25" s="7" t="s">
        <v>61</v>
      </c>
      <c r="B25" s="7"/>
      <c r="C25" s="41">
        <f>(C24/B24-1)*100</f>
        <v>1.7873344220649567</v>
      </c>
      <c r="D25" s="41">
        <f t="shared" ref="D25:S25" si="8">(D24/C24-1)*100</f>
        <v>9.1774846242980601</v>
      </c>
      <c r="E25" s="41">
        <f t="shared" si="8"/>
        <v>-2.2258177287208358</v>
      </c>
      <c r="F25" s="41">
        <f t="shared" si="8"/>
        <v>5.4067930918445972</v>
      </c>
      <c r="G25" s="41">
        <f t="shared" si="8"/>
        <v>9.1066135583400154</v>
      </c>
      <c r="H25" s="41">
        <f t="shared" si="8"/>
        <v>4.6482482750228593</v>
      </c>
      <c r="I25" s="41">
        <f t="shared" si="8"/>
        <v>3.5910126821860455</v>
      </c>
      <c r="J25" s="41">
        <f t="shared" si="8"/>
        <v>3.9929485694438105</v>
      </c>
      <c r="K25" s="41">
        <f t="shared" si="8"/>
        <v>0.73558710722503307</v>
      </c>
      <c r="L25" s="41">
        <f t="shared" si="8"/>
        <v>0.85678475683685917</v>
      </c>
      <c r="M25" s="41">
        <f t="shared" si="8"/>
        <v>4.0819687511093328</v>
      </c>
      <c r="N25" s="41">
        <f t="shared" si="8"/>
        <v>2.0265576529752583</v>
      </c>
      <c r="O25" s="41">
        <f t="shared" si="8"/>
        <v>3.0513431646564282</v>
      </c>
      <c r="P25" s="41">
        <f t="shared" si="8"/>
        <v>3.8405093121309797</v>
      </c>
      <c r="Q25" s="41">
        <f t="shared" si="8"/>
        <v>-2.7922943053094618</v>
      </c>
      <c r="R25" s="41">
        <f t="shared" si="8"/>
        <v>6.0867452879157069</v>
      </c>
      <c r="S25" s="41">
        <f t="shared" si="8"/>
        <v>2.6078345171611339</v>
      </c>
    </row>
    <row r="26" spans="1:20" x14ac:dyDescent="0.15">
      <c r="A26" s="3" t="s">
        <v>31</v>
      </c>
      <c r="B26" s="3">
        <v>1473.58</v>
      </c>
      <c r="C26" s="3">
        <v>1578.95</v>
      </c>
      <c r="D26" s="3">
        <v>1706.78</v>
      </c>
      <c r="E26" s="3">
        <v>1722.2</v>
      </c>
      <c r="F26" s="3">
        <v>1728.6041</v>
      </c>
      <c r="G26" s="3">
        <v>1818.9</v>
      </c>
      <c r="H26" s="3">
        <v>1772.1</v>
      </c>
      <c r="I26" s="3">
        <v>1881.6</v>
      </c>
      <c r="J26" s="3">
        <v>2004.4689999999998</v>
      </c>
      <c r="K26" s="3">
        <v>2135.2400000000002</v>
      </c>
      <c r="L26" s="3">
        <v>2197.7400000000002</v>
      </c>
      <c r="M26" s="3">
        <v>2252.3951000000002</v>
      </c>
      <c r="N26" s="3">
        <v>2345.8900000000003</v>
      </c>
      <c r="O26" s="3">
        <v>2389.3078</v>
      </c>
      <c r="P26" s="3">
        <v>2469.0427</v>
      </c>
      <c r="Q26" s="3">
        <v>2507.2383</v>
      </c>
      <c r="R26" s="3">
        <v>2503.576</v>
      </c>
      <c r="S26" s="3">
        <v>2662.6777999999999</v>
      </c>
    </row>
    <row r="27" spans="1:20" x14ac:dyDescent="0.15">
      <c r="A27" s="3" t="s">
        <v>67</v>
      </c>
      <c r="B27" s="4">
        <f>B24/B26</f>
        <v>0.7479743210412737</v>
      </c>
      <c r="C27" s="4">
        <f t="shared" ref="C27:S27" si="9">C24/C26</f>
        <v>0.71053548244086262</v>
      </c>
      <c r="D27" s="4">
        <f t="shared" si="9"/>
        <v>0.71764503919661593</v>
      </c>
      <c r="E27" s="4">
        <f t="shared" si="9"/>
        <v>0.69538903727790036</v>
      </c>
      <c r="F27" s="4">
        <f t="shared" si="9"/>
        <v>0.73027172618646452</v>
      </c>
      <c r="G27" s="4">
        <f t="shared" si="9"/>
        <v>0.75722035296058054</v>
      </c>
      <c r="H27" s="4">
        <f t="shared" si="9"/>
        <v>0.81334507081993124</v>
      </c>
      <c r="I27" s="4">
        <f t="shared" si="9"/>
        <v>0.79351992984693875</v>
      </c>
      <c r="J27" s="4">
        <f t="shared" si="9"/>
        <v>0.77462175768245867</v>
      </c>
      <c r="K27" s="4">
        <f t="shared" si="9"/>
        <v>0.73252973904572782</v>
      </c>
      <c r="L27" s="4">
        <f t="shared" si="9"/>
        <v>0.71779555361416725</v>
      </c>
      <c r="M27" s="4">
        <f t="shared" si="9"/>
        <v>0.72896722249129386</v>
      </c>
      <c r="N27" s="4">
        <f t="shared" si="9"/>
        <v>0.71409857239683006</v>
      </c>
      <c r="O27" s="4">
        <f t="shared" si="9"/>
        <v>0.72251582655026692</v>
      </c>
      <c r="P27" s="4">
        <f t="shared" si="9"/>
        <v>0.72603519574610831</v>
      </c>
      <c r="Q27" s="4">
        <f t="shared" si="9"/>
        <v>0.69501048225053041</v>
      </c>
      <c r="R27" s="4">
        <f t="shared" si="9"/>
        <v>0.73839256327748792</v>
      </c>
      <c r="S27" s="4">
        <f t="shared" si="9"/>
        <v>0.71237717909391829</v>
      </c>
    </row>
    <row r="28" spans="1:20" x14ac:dyDescent="0.15">
      <c r="B28" s="43">
        <f>B29/B14*100</f>
        <v>68.332550685218138</v>
      </c>
      <c r="C28" s="43">
        <f t="shared" ref="C28:S28" si="10">C29/C14*100</f>
        <v>67.836161938600895</v>
      </c>
      <c r="D28" s="43">
        <f t="shared" si="10"/>
        <v>68.575489768751311</v>
      </c>
      <c r="E28" s="43">
        <f t="shared" si="10"/>
        <v>65.86545383205474</v>
      </c>
      <c r="F28" s="43">
        <f t="shared" si="10"/>
        <v>67.809398448842359</v>
      </c>
      <c r="G28" s="43">
        <f t="shared" si="10"/>
        <v>67.854638079130638</v>
      </c>
      <c r="H28" s="43">
        <f t="shared" si="10"/>
        <v>68.742348648621814</v>
      </c>
      <c r="I28" s="43">
        <f t="shared" si="10"/>
        <v>68.404140648580665</v>
      </c>
      <c r="J28" s="43">
        <f t="shared" si="10"/>
        <v>68.96988477124691</v>
      </c>
      <c r="K28" s="43">
        <f t="shared" si="10"/>
        <v>68.800112582103665</v>
      </c>
      <c r="L28" s="43">
        <f t="shared" si="10"/>
        <v>68.505592424813884</v>
      </c>
      <c r="M28" s="43">
        <f t="shared" si="10"/>
        <v>68.262803855616795</v>
      </c>
      <c r="N28" s="43">
        <f t="shared" si="10"/>
        <v>67.820234406968098</v>
      </c>
      <c r="O28" s="43">
        <f t="shared" si="10"/>
        <v>66.546551391110427</v>
      </c>
      <c r="P28" s="43">
        <f t="shared" si="10"/>
        <v>66.767986699182387</v>
      </c>
      <c r="Q28" s="43">
        <f t="shared" si="10"/>
        <v>65.172706124037788</v>
      </c>
      <c r="R28" s="43">
        <f t="shared" si="10"/>
        <v>66.06241578507975</v>
      </c>
      <c r="S28" s="43">
        <f t="shared" si="10"/>
        <v>66.558652708726825</v>
      </c>
    </row>
    <row r="29" spans="1:20" x14ac:dyDescent="0.15">
      <c r="A29" s="44" t="s">
        <v>68</v>
      </c>
      <c r="B29" s="45">
        <f>B19+B24</f>
        <v>2660.9</v>
      </c>
      <c r="C29" s="45">
        <f t="shared" ref="C29:S29" si="11">C19+C24</f>
        <v>2828.5</v>
      </c>
      <c r="D29" s="45">
        <f t="shared" si="11"/>
        <v>3148.6216000000004</v>
      </c>
      <c r="E29" s="45">
        <f t="shared" si="11"/>
        <v>3108.2016999999996</v>
      </c>
      <c r="F29" s="45">
        <f t="shared" si="11"/>
        <v>3284.5353</v>
      </c>
      <c r="G29" s="45">
        <f t="shared" si="11"/>
        <v>3716.8558000000003</v>
      </c>
      <c r="H29" s="45">
        <f t="shared" si="11"/>
        <v>3990.8441999999995</v>
      </c>
      <c r="I29" s="45">
        <f t="shared" si="11"/>
        <v>4177.9132</v>
      </c>
      <c r="J29" s="45">
        <f t="shared" si="11"/>
        <v>4425.3252000000002</v>
      </c>
      <c r="K29" s="45">
        <f t="shared" si="11"/>
        <v>4571.107</v>
      </c>
      <c r="L29" s="45">
        <f t="shared" si="11"/>
        <v>4772.7266</v>
      </c>
      <c r="M29" s="45">
        <f t="shared" si="11"/>
        <v>4965.6565000000001</v>
      </c>
      <c r="N29" s="45">
        <f t="shared" si="11"/>
        <v>5176.6189999999997</v>
      </c>
      <c r="O29" s="45">
        <f t="shared" si="11"/>
        <v>5504.4340000000002</v>
      </c>
      <c r="P29" s="45">
        <f t="shared" si="11"/>
        <v>5779.2422999999999</v>
      </c>
      <c r="Q29" s="45">
        <f t="shared" si="11"/>
        <v>5476.4434000000001</v>
      </c>
      <c r="R29" s="45">
        <f t="shared" si="11"/>
        <v>6001.6327999999994</v>
      </c>
      <c r="S29" s="45">
        <f t="shared" si="11"/>
        <v>6357.9126000000006</v>
      </c>
      <c r="T29" s="43">
        <f>S29/S14*100</f>
        <v>66.558652708726825</v>
      </c>
    </row>
    <row r="30" spans="1:20" x14ac:dyDescent="0.15">
      <c r="A30" s="7" t="s">
        <v>60</v>
      </c>
      <c r="B30" s="45"/>
      <c r="C30" s="41">
        <f>(C29/B29-1)*100</f>
        <v>6.298620767409524</v>
      </c>
      <c r="D30" s="41">
        <f t="shared" ref="D30:S30" si="12">(D29/C29-1)*100</f>
        <v>11.317716103942033</v>
      </c>
      <c r="E30" s="41">
        <f t="shared" si="12"/>
        <v>-1.2837331739069757</v>
      </c>
      <c r="F30" s="41">
        <f t="shared" si="12"/>
        <v>5.6731710815292491</v>
      </c>
      <c r="G30" s="41">
        <f t="shared" si="12"/>
        <v>13.162303355363548</v>
      </c>
      <c r="H30" s="41">
        <f t="shared" si="12"/>
        <v>7.3715100811820422</v>
      </c>
      <c r="I30" s="41">
        <f t="shared" si="12"/>
        <v>4.6874543486313147</v>
      </c>
      <c r="J30" s="41">
        <f t="shared" si="12"/>
        <v>5.9219037867995983</v>
      </c>
      <c r="K30" s="41">
        <f t="shared" si="12"/>
        <v>3.2942618544734126</v>
      </c>
      <c r="L30" s="41">
        <f t="shared" si="12"/>
        <v>4.4107390179227934</v>
      </c>
      <c r="M30" s="41">
        <f t="shared" si="12"/>
        <v>4.0423413316823975</v>
      </c>
      <c r="N30" s="41">
        <f t="shared" si="12"/>
        <v>4.2484311993791657</v>
      </c>
      <c r="O30" s="41">
        <f t="shared" si="12"/>
        <v>6.3326082139713247</v>
      </c>
      <c r="P30" s="41">
        <f t="shared" si="12"/>
        <v>4.99248969103816</v>
      </c>
      <c r="Q30" s="41">
        <f t="shared" si="12"/>
        <v>-5.2394221297833443</v>
      </c>
      <c r="R30" s="41">
        <f t="shared" si="12"/>
        <v>9.5899722071445037</v>
      </c>
      <c r="S30" s="41">
        <f t="shared" si="12"/>
        <v>5.9363811794683752</v>
      </c>
    </row>
    <row r="31" spans="1:20" x14ac:dyDescent="0.15">
      <c r="A31" s="46" t="s">
        <v>69</v>
      </c>
      <c r="B31" s="47">
        <f>B21+B26</f>
        <v>3641.98</v>
      </c>
      <c r="C31" s="47">
        <f t="shared" ref="C31:S31" si="13">C21+C26</f>
        <v>3929.05</v>
      </c>
      <c r="D31" s="47">
        <f t="shared" si="13"/>
        <v>4134.66</v>
      </c>
      <c r="E31" s="47">
        <f t="shared" si="13"/>
        <v>4256.68</v>
      </c>
      <c r="F31" s="47">
        <f t="shared" si="13"/>
        <v>4438.0241000000005</v>
      </c>
      <c r="G31" s="47">
        <f t="shared" si="13"/>
        <v>4778.22</v>
      </c>
      <c r="H31" s="47">
        <f t="shared" si="13"/>
        <v>4968</v>
      </c>
      <c r="I31" s="47">
        <f t="shared" si="13"/>
        <v>5446.8379000000004</v>
      </c>
      <c r="J31" s="47">
        <f t="shared" si="13"/>
        <v>6001.6189999999997</v>
      </c>
      <c r="K31" s="47">
        <f t="shared" si="13"/>
        <v>6464.0597999999991</v>
      </c>
      <c r="L31" s="47">
        <f t="shared" si="13"/>
        <v>6715.6982000000007</v>
      </c>
      <c r="M31" s="47">
        <f t="shared" si="13"/>
        <v>6974.8451000000005</v>
      </c>
      <c r="N31" s="47">
        <f t="shared" si="13"/>
        <v>7630.9800000000005</v>
      </c>
      <c r="O31" s="47">
        <f t="shared" si="13"/>
        <v>7965.1478000000006</v>
      </c>
      <c r="P31" s="47">
        <f t="shared" si="13"/>
        <v>8341.7299000000003</v>
      </c>
      <c r="Q31" s="47">
        <f t="shared" si="13"/>
        <v>8534.1036999999997</v>
      </c>
      <c r="R31" s="47">
        <f t="shared" si="13"/>
        <v>8536.3047000000006</v>
      </c>
      <c r="S31" s="47">
        <f t="shared" si="13"/>
        <v>8732.2942000000003</v>
      </c>
    </row>
    <row r="32" spans="1:20" x14ac:dyDescent="0.15">
      <c r="A32" s="46" t="s">
        <v>70</v>
      </c>
      <c r="B32" s="4">
        <f>B29/B31</f>
        <v>0.73061905886358525</v>
      </c>
      <c r="C32" s="4">
        <f t="shared" ref="C32:S32" si="14">C29/C31</f>
        <v>0.71989412198877589</v>
      </c>
      <c r="D32" s="4">
        <f t="shared" si="14"/>
        <v>0.76151886733129215</v>
      </c>
      <c r="E32" s="4">
        <f t="shared" si="14"/>
        <v>0.73019388349605785</v>
      </c>
      <c r="F32" s="4">
        <f t="shared" si="14"/>
        <v>0.74008955922524167</v>
      </c>
      <c r="G32" s="4">
        <f t="shared" si="14"/>
        <v>0.77787456416824674</v>
      </c>
      <c r="H32" s="4">
        <f t="shared" si="14"/>
        <v>0.8033100241545893</v>
      </c>
      <c r="I32" s="4">
        <f t="shared" si="14"/>
        <v>0.76703461287144226</v>
      </c>
      <c r="J32" s="4">
        <f t="shared" si="14"/>
        <v>0.73735523697855532</v>
      </c>
      <c r="K32" s="4">
        <f t="shared" si="14"/>
        <v>0.70715728836543257</v>
      </c>
      <c r="L32" s="4">
        <f t="shared" si="14"/>
        <v>0.71068211492886912</v>
      </c>
      <c r="M32" s="4">
        <f t="shared" si="14"/>
        <v>0.71193788948804038</v>
      </c>
      <c r="N32" s="4">
        <f t="shared" si="14"/>
        <v>0.67836883336085263</v>
      </c>
      <c r="O32" s="4">
        <f t="shared" si="14"/>
        <v>0.69106489147633887</v>
      </c>
      <c r="P32" s="4">
        <f t="shared" si="14"/>
        <v>0.69281100794212958</v>
      </c>
      <c r="Q32" s="4">
        <f t="shared" si="14"/>
        <v>0.64171277881237843</v>
      </c>
      <c r="R32" s="4">
        <f t="shared" si="14"/>
        <v>0.70307152930002592</v>
      </c>
      <c r="S32" s="4">
        <f t="shared" si="14"/>
        <v>0.72809189136115005</v>
      </c>
    </row>
    <row r="33" spans="1:20" x14ac:dyDescent="0.15">
      <c r="B33" s="48">
        <f t="shared" ref="B33:R33" si="15">B34/B14*100</f>
        <v>30.646798447043981</v>
      </c>
      <c r="C33" s="48">
        <f t="shared" si="15"/>
        <v>30.412952785695524</v>
      </c>
      <c r="D33" s="48">
        <f t="shared" si="15"/>
        <v>29.721440500542322</v>
      </c>
      <c r="E33" s="48">
        <f t="shared" si="15"/>
        <v>29.60053795954013</v>
      </c>
      <c r="F33" s="48">
        <f t="shared" si="15"/>
        <v>28.478805140427742</v>
      </c>
      <c r="G33" s="48">
        <f t="shared" si="15"/>
        <v>28.571664333650819</v>
      </c>
      <c r="H33" s="48">
        <f t="shared" si="15"/>
        <v>28.470880010825571</v>
      </c>
      <c r="I33" s="48">
        <f t="shared" si="15"/>
        <v>29.1351190765151</v>
      </c>
      <c r="J33" s="48">
        <f t="shared" si="15"/>
        <v>28.697888782022435</v>
      </c>
      <c r="K33" s="48">
        <f t="shared" si="15"/>
        <v>29.200530099156541</v>
      </c>
      <c r="L33" s="48">
        <f t="shared" si="15"/>
        <v>29.511527146024001</v>
      </c>
      <c r="M33" s="48">
        <f t="shared" si="15"/>
        <v>29.947455587788411</v>
      </c>
      <c r="N33" s="48">
        <f t="shared" si="15"/>
        <v>29.693772576501637</v>
      </c>
      <c r="O33" s="48">
        <f t="shared" si="15"/>
        <v>29.228392521787409</v>
      </c>
      <c r="P33" s="48">
        <f t="shared" si="15"/>
        <v>28.802846121724173</v>
      </c>
      <c r="Q33" s="48">
        <f t="shared" si="15"/>
        <v>29.698643361924372</v>
      </c>
      <c r="R33" s="48">
        <f t="shared" si="15"/>
        <v>29.262388363427071</v>
      </c>
      <c r="S33" s="48">
        <f>S34/S14*100</f>
        <v>28.645038464217222</v>
      </c>
    </row>
    <row r="34" spans="1:20" x14ac:dyDescent="0.15">
      <c r="A34" s="7" t="s">
        <v>37</v>
      </c>
      <c r="B34" s="7">
        <v>1193.4000000000001</v>
      </c>
      <c r="C34" s="7">
        <v>1268.0999999999999</v>
      </c>
      <c r="D34" s="7">
        <v>1364.6504</v>
      </c>
      <c r="E34" s="7">
        <v>1396.8543</v>
      </c>
      <c r="F34" s="7">
        <v>1379.4495000000002</v>
      </c>
      <c r="G34" s="7">
        <v>1565.0626</v>
      </c>
      <c r="H34" s="7">
        <v>1652.8798999999999</v>
      </c>
      <c r="I34" s="7">
        <v>1779.4829000000002</v>
      </c>
      <c r="J34" s="7">
        <v>1841.3470000000002</v>
      </c>
      <c r="K34" s="7">
        <v>1940.0949000000001</v>
      </c>
      <c r="L34" s="7">
        <v>2056.0430999999999</v>
      </c>
      <c r="M34" s="7">
        <v>2178.4744999999998</v>
      </c>
      <c r="N34" s="7">
        <v>2266.4821000000002</v>
      </c>
      <c r="O34" s="7">
        <v>2417.6423</v>
      </c>
      <c r="P34" s="7">
        <v>2493.0904</v>
      </c>
      <c r="Q34" s="7">
        <v>2495.5682999999999</v>
      </c>
      <c r="R34" s="7">
        <v>2658.4270000000001</v>
      </c>
      <c r="S34" s="7">
        <v>2736.2730999999999</v>
      </c>
      <c r="T34" s="43">
        <f>S34/S14*100</f>
        <v>28.645038464217222</v>
      </c>
    </row>
    <row r="35" spans="1:20" x14ac:dyDescent="0.15">
      <c r="A35" s="7" t="s">
        <v>71</v>
      </c>
      <c r="B35" s="7"/>
      <c r="C35" s="41">
        <f>(C34/B34-1)*100</f>
        <v>6.2594268476621195</v>
      </c>
      <c r="D35" s="41">
        <f t="shared" ref="D35:S35" si="16">(D34/C34-1)*100</f>
        <v>7.6137844018610679</v>
      </c>
      <c r="E35" s="41">
        <f t="shared" si="16"/>
        <v>2.3598644751798625</v>
      </c>
      <c r="F35" s="41">
        <f t="shared" si="16"/>
        <v>-1.2459996722635869</v>
      </c>
      <c r="G35" s="41">
        <f t="shared" si="16"/>
        <v>13.455592248936977</v>
      </c>
      <c r="H35" s="41">
        <f t="shared" si="16"/>
        <v>5.6111046292972588</v>
      </c>
      <c r="I35" s="41">
        <f t="shared" si="16"/>
        <v>7.659540175907531</v>
      </c>
      <c r="J35" s="41">
        <f t="shared" si="16"/>
        <v>3.4765211848902799</v>
      </c>
      <c r="K35" s="41">
        <f t="shared" si="16"/>
        <v>5.3628077706157518</v>
      </c>
      <c r="L35" s="41">
        <f t="shared" si="16"/>
        <v>5.9764189885762597</v>
      </c>
      <c r="M35" s="41">
        <f t="shared" si="16"/>
        <v>5.9547098015600985</v>
      </c>
      <c r="N35" s="41">
        <f t="shared" si="16"/>
        <v>4.0398728559824848</v>
      </c>
      <c r="O35" s="41">
        <f t="shared" si="16"/>
        <v>6.6693754166423647</v>
      </c>
      <c r="P35" s="41">
        <f t="shared" si="16"/>
        <v>3.1207304736519559</v>
      </c>
      <c r="Q35" s="41">
        <f t="shared" si="16"/>
        <v>9.9390699992252252E-2</v>
      </c>
      <c r="R35" s="41">
        <f t="shared" si="16"/>
        <v>6.5259163614155735</v>
      </c>
      <c r="S35" s="41">
        <f t="shared" si="16"/>
        <v>2.9282767591511716</v>
      </c>
    </row>
    <row r="36" spans="1:20" x14ac:dyDescent="0.15">
      <c r="A36" s="3" t="s">
        <v>38</v>
      </c>
      <c r="B36" s="3">
        <v>1444.1536000000001</v>
      </c>
      <c r="C36" s="3">
        <v>1605.6152999999999</v>
      </c>
      <c r="D36" s="3">
        <v>1722.0328000000002</v>
      </c>
      <c r="E36" s="3">
        <v>1802.0677000000001</v>
      </c>
      <c r="F36" s="3">
        <v>1831.9394</v>
      </c>
      <c r="G36" s="3">
        <v>1877.0590999999999</v>
      </c>
      <c r="H36" s="3">
        <v>2046.1863000000001</v>
      </c>
      <c r="I36" s="3">
        <v>2172.6693</v>
      </c>
      <c r="J36" s="3">
        <v>2320.1300999999999</v>
      </c>
      <c r="K36" s="3">
        <v>2527.0456999999997</v>
      </c>
      <c r="L36" s="3">
        <v>2730.8419000000004</v>
      </c>
      <c r="M36" s="3">
        <v>2760.3467000000001</v>
      </c>
      <c r="N36" s="3">
        <v>2881.7287000000001</v>
      </c>
      <c r="O36" s="3">
        <v>3097.7766999999999</v>
      </c>
      <c r="P36" s="3">
        <v>3161.0369000000001</v>
      </c>
      <c r="Q36" s="3">
        <v>3330.4843999999998</v>
      </c>
      <c r="R36" s="3">
        <v>3276.1312000000003</v>
      </c>
      <c r="S36" s="3">
        <v>3468.9777999999997</v>
      </c>
    </row>
    <row r="37" spans="1:20" x14ac:dyDescent="0.15">
      <c r="A37" s="3" t="s">
        <v>72</v>
      </c>
      <c r="B37" s="4">
        <f>B34/B36</f>
        <v>0.82636639205137186</v>
      </c>
      <c r="C37" s="4">
        <f t="shared" ref="C37:S37" si="17">C34/C36</f>
        <v>0.78979068024575994</v>
      </c>
      <c r="D37" s="4">
        <f t="shared" si="17"/>
        <v>0.79246481251692757</v>
      </c>
      <c r="E37" s="4">
        <f t="shared" si="17"/>
        <v>0.77513974641463246</v>
      </c>
      <c r="F37" s="4">
        <f t="shared" si="17"/>
        <v>0.75299952607602638</v>
      </c>
      <c r="G37" s="4">
        <f t="shared" si="17"/>
        <v>0.8337844024197214</v>
      </c>
      <c r="H37" s="4">
        <f t="shared" si="17"/>
        <v>0.80778563515941826</v>
      </c>
      <c r="I37" s="4">
        <f t="shared" si="17"/>
        <v>0.81903071949329798</v>
      </c>
      <c r="J37" s="4">
        <f t="shared" si="17"/>
        <v>0.79363954633406131</v>
      </c>
      <c r="K37" s="4">
        <f t="shared" si="17"/>
        <v>0.76773241576121887</v>
      </c>
      <c r="L37" s="4">
        <f t="shared" si="17"/>
        <v>0.75289715600159779</v>
      </c>
      <c r="M37" s="4">
        <f t="shared" si="17"/>
        <v>0.78920321856671116</v>
      </c>
      <c r="N37" s="4">
        <f t="shared" si="17"/>
        <v>0.78650085970965977</v>
      </c>
      <c r="O37" s="4">
        <f t="shared" si="17"/>
        <v>0.78044434255057826</v>
      </c>
      <c r="P37" s="4">
        <f t="shared" si="17"/>
        <v>0.78869386181477352</v>
      </c>
      <c r="Q37" s="4">
        <f t="shared" si="17"/>
        <v>0.7493109110494558</v>
      </c>
      <c r="R37" s="4">
        <f t="shared" si="17"/>
        <v>0.81145315547802233</v>
      </c>
      <c r="S37" s="4">
        <f t="shared" si="17"/>
        <v>0.78878368722913139</v>
      </c>
    </row>
    <row r="38" spans="1:20" x14ac:dyDescent="0.15">
      <c r="B38" s="43">
        <f t="shared" ref="B38:R38" si="18">B39/B14*100</f>
        <v>4.500205262158528</v>
      </c>
      <c r="C38" s="43">
        <f t="shared" si="18"/>
        <v>4.4872356014538539</v>
      </c>
      <c r="D38" s="43">
        <f t="shared" si="18"/>
        <v>4.6363625889663744</v>
      </c>
      <c r="E38" s="43">
        <f t="shared" si="18"/>
        <v>4.8168637508077419</v>
      </c>
      <c r="F38" s="43">
        <f t="shared" si="18"/>
        <v>4.9084124639209668</v>
      </c>
      <c r="G38" s="43">
        <f t="shared" si="18"/>
        <v>4.8191039630891508</v>
      </c>
      <c r="H38" s="43">
        <f t="shared" si="18"/>
        <v>4.8603616315974572</v>
      </c>
      <c r="I38" s="43">
        <f t="shared" si="18"/>
        <v>4.819661376096251</v>
      </c>
      <c r="J38" s="43">
        <f t="shared" si="18"/>
        <v>5.0448799647498612</v>
      </c>
      <c r="K38" s="43">
        <f t="shared" si="18"/>
        <v>5.3082567233189453</v>
      </c>
      <c r="L38" s="43">
        <f t="shared" si="18"/>
        <v>5.6423995853659941</v>
      </c>
      <c r="M38" s="43">
        <f t="shared" si="18"/>
        <v>5.8472373200390821</v>
      </c>
      <c r="N38" s="43">
        <f t="shared" si="18"/>
        <v>6.3221770553352572</v>
      </c>
      <c r="O38" s="43">
        <f t="shared" si="18"/>
        <v>6.1309772488824077</v>
      </c>
      <c r="P38" s="43">
        <f t="shared" si="18"/>
        <v>6.0671613421362327</v>
      </c>
      <c r="Q38" s="43">
        <f t="shared" si="18"/>
        <v>6.5705596236340567</v>
      </c>
      <c r="R38" s="43">
        <f t="shared" si="18"/>
        <v>6.4048458745052548</v>
      </c>
      <c r="S38" s="43">
        <f>S39/S14*100</f>
        <v>6.3431058614220808</v>
      </c>
    </row>
    <row r="39" spans="1:20" x14ac:dyDescent="0.15">
      <c r="A39" s="7" t="s">
        <v>40</v>
      </c>
      <c r="B39" s="7">
        <v>175.24</v>
      </c>
      <c r="C39" s="7">
        <v>187.1</v>
      </c>
      <c r="D39" s="7">
        <v>212.87710000000001</v>
      </c>
      <c r="E39" s="7">
        <v>227.30859999999998</v>
      </c>
      <c r="F39" s="7">
        <v>237.7525</v>
      </c>
      <c r="G39" s="7">
        <v>263.97480000000002</v>
      </c>
      <c r="H39" s="7">
        <v>282.16880000000003</v>
      </c>
      <c r="I39" s="7">
        <v>294.37</v>
      </c>
      <c r="J39" s="7">
        <v>323.69540000000001</v>
      </c>
      <c r="K39" s="7">
        <v>352.68270000000001</v>
      </c>
      <c r="L39" s="7">
        <v>393.10120000000001</v>
      </c>
      <c r="M39" s="7">
        <v>425.34690000000001</v>
      </c>
      <c r="N39" s="7">
        <v>482.5625</v>
      </c>
      <c r="O39" s="7">
        <v>507.12709999999998</v>
      </c>
      <c r="P39" s="7">
        <v>525.1558</v>
      </c>
      <c r="Q39" s="7">
        <v>552.12220000000002</v>
      </c>
      <c r="R39" s="7">
        <v>581.86689999999999</v>
      </c>
      <c r="S39" s="7">
        <v>605.91540000000009</v>
      </c>
      <c r="T39" s="43">
        <f>S39/S14*100</f>
        <v>6.3431058614220808</v>
      </c>
    </row>
    <row r="40" spans="1:20" x14ac:dyDescent="0.15">
      <c r="A40" s="7" t="s">
        <v>61</v>
      </c>
      <c r="B40" s="7"/>
      <c r="C40" s="41">
        <f>(C39/B39-1)*100</f>
        <v>6.7678612188997844</v>
      </c>
      <c r="D40" s="41">
        <f t="shared" ref="D40:S40" si="19">(D39/C39-1)*100</f>
        <v>13.777177979690025</v>
      </c>
      <c r="E40" s="41">
        <f t="shared" si="19"/>
        <v>6.7792637160126512</v>
      </c>
      <c r="F40" s="41">
        <f t="shared" si="19"/>
        <v>4.5945907897897431</v>
      </c>
      <c r="G40" s="41">
        <f t="shared" si="19"/>
        <v>11.029242594715093</v>
      </c>
      <c r="H40" s="41">
        <f t="shared" si="19"/>
        <v>6.8923245703756519</v>
      </c>
      <c r="I40" s="41">
        <f t="shared" si="19"/>
        <v>4.3240783530992699</v>
      </c>
      <c r="J40" s="41">
        <f t="shared" si="19"/>
        <v>9.9620885280429441</v>
      </c>
      <c r="K40" s="41">
        <f t="shared" si="19"/>
        <v>8.9551164458932639</v>
      </c>
      <c r="L40" s="41">
        <f t="shared" si="19"/>
        <v>11.460301284979391</v>
      </c>
      <c r="M40" s="41">
        <f t="shared" si="19"/>
        <v>8.2029004236059411</v>
      </c>
      <c r="N40" s="41">
        <f t="shared" si="19"/>
        <v>13.451514516739159</v>
      </c>
      <c r="O40" s="41">
        <f t="shared" si="19"/>
        <v>5.0904494236497788</v>
      </c>
      <c r="P40" s="41">
        <f t="shared" si="19"/>
        <v>3.5550653869611759</v>
      </c>
      <c r="Q40" s="41">
        <f t="shared" si="19"/>
        <v>5.1349332902731026</v>
      </c>
      <c r="R40" s="41">
        <f t="shared" si="19"/>
        <v>5.3873399765486552</v>
      </c>
      <c r="S40" s="41">
        <f t="shared" si="19"/>
        <v>4.1329898641768503</v>
      </c>
    </row>
    <row r="41" spans="1:20" x14ac:dyDescent="0.15">
      <c r="A41" s="3" t="s">
        <v>42</v>
      </c>
      <c r="B41" s="3">
        <v>234.10999999999999</v>
      </c>
      <c r="C41" s="3">
        <v>256.15999999999997</v>
      </c>
      <c r="D41" s="3">
        <v>271.15999999999997</v>
      </c>
      <c r="E41" s="3">
        <v>283.44</v>
      </c>
      <c r="F41" s="3">
        <v>305.43</v>
      </c>
      <c r="G41" s="3">
        <v>326.83000000000004</v>
      </c>
      <c r="H41" s="3">
        <v>359.23</v>
      </c>
      <c r="I41" s="3">
        <v>429.07</v>
      </c>
      <c r="J41" s="3">
        <v>491.66999999999996</v>
      </c>
      <c r="K41" s="3">
        <v>556.02</v>
      </c>
      <c r="L41" s="3">
        <v>585.62</v>
      </c>
      <c r="M41" s="3">
        <v>634.03089999999997</v>
      </c>
      <c r="N41" s="3">
        <v>654.75</v>
      </c>
      <c r="O41" s="3">
        <v>669.02229999999997</v>
      </c>
      <c r="P41" s="3">
        <v>693.04099999999994</v>
      </c>
      <c r="Q41" s="3">
        <v>724.72320000000002</v>
      </c>
      <c r="R41" s="3">
        <v>802.51649999999995</v>
      </c>
      <c r="S41" s="3">
        <v>898.11540000000002</v>
      </c>
      <c r="T41" s="43">
        <f>SUM(T29:T40)</f>
        <v>101.54679703436612</v>
      </c>
    </row>
    <row r="42" spans="1:20" x14ac:dyDescent="0.15">
      <c r="A42" s="3" t="s">
        <v>73</v>
      </c>
      <c r="B42" s="4">
        <f>B39/B41</f>
        <v>0.74853701251548421</v>
      </c>
      <c r="C42" s="4">
        <f t="shared" ref="C42:S42" si="20">C39/C41</f>
        <v>0.73040287320424746</v>
      </c>
      <c r="D42" s="4">
        <f t="shared" si="20"/>
        <v>0.78506084968284418</v>
      </c>
      <c r="E42" s="4">
        <f t="shared" si="20"/>
        <v>0.80196373130115717</v>
      </c>
      <c r="F42" s="4">
        <f t="shared" si="20"/>
        <v>0.77841895033231834</v>
      </c>
      <c r="G42" s="4">
        <f t="shared" si="20"/>
        <v>0.80768228130832542</v>
      </c>
      <c r="H42" s="4">
        <f t="shared" si="20"/>
        <v>0.78548228154664146</v>
      </c>
      <c r="I42" s="4">
        <f t="shared" si="20"/>
        <v>0.68606521080476379</v>
      </c>
      <c r="J42" s="4">
        <f t="shared" si="20"/>
        <v>0.6583590619724613</v>
      </c>
      <c r="K42" s="4">
        <f t="shared" si="20"/>
        <v>0.63429858638178482</v>
      </c>
      <c r="L42" s="4">
        <f t="shared" si="20"/>
        <v>0.67125644615962565</v>
      </c>
      <c r="M42" s="4">
        <f t="shared" si="20"/>
        <v>0.67086146747737374</v>
      </c>
      <c r="N42" s="4">
        <f t="shared" si="20"/>
        <v>0.73701794578083235</v>
      </c>
      <c r="O42" s="4">
        <f t="shared" si="20"/>
        <v>0.75801225160955021</v>
      </c>
      <c r="P42" s="4">
        <f t="shared" si="20"/>
        <v>0.75775574605254237</v>
      </c>
      <c r="Q42" s="4">
        <f t="shared" si="20"/>
        <v>0.76183872684081311</v>
      </c>
      <c r="R42" s="4">
        <f t="shared" si="20"/>
        <v>0.72505288053267447</v>
      </c>
      <c r="S42" s="4">
        <f t="shared" si="20"/>
        <v>0.67465205473595047</v>
      </c>
    </row>
    <row r="44" spans="1:20" x14ac:dyDescent="0.15">
      <c r="A44" s="7" t="s">
        <v>44</v>
      </c>
      <c r="B44" s="7">
        <v>1538.4</v>
      </c>
      <c r="C44" s="7">
        <v>1655.5</v>
      </c>
      <c r="D44" s="7">
        <v>1787.8842</v>
      </c>
      <c r="E44" s="7">
        <v>1831.1833999999999</v>
      </c>
      <c r="F44" s="7">
        <v>1813.3775000000001</v>
      </c>
      <c r="G44" s="7">
        <v>2146.2920999999997</v>
      </c>
      <c r="H44" s="7">
        <v>2223.643</v>
      </c>
      <c r="I44" s="7">
        <v>2300.5645</v>
      </c>
      <c r="J44" s="7">
        <v>2449.5333000000001</v>
      </c>
      <c r="K44" s="7">
        <v>2461.5601999999999</v>
      </c>
      <c r="L44" s="7">
        <v>2630.6869999999999</v>
      </c>
      <c r="M44" s="7">
        <v>2721.8985000000002</v>
      </c>
      <c r="N44" s="7">
        <v>2865.7665999999999</v>
      </c>
      <c r="O44" s="7">
        <v>3103.1253999999999</v>
      </c>
      <c r="P44" s="7">
        <v>3180.6655999999998</v>
      </c>
      <c r="Q44" s="7">
        <v>3029.4131000000002</v>
      </c>
      <c r="R44" s="7">
        <v>3338.7457999999997</v>
      </c>
      <c r="S44" s="7">
        <v>3632.8267000000001</v>
      </c>
      <c r="T44" s="49">
        <f>S44/S14*100</f>
        <v>38.030728933941326</v>
      </c>
    </row>
    <row r="45" spans="1:20" x14ac:dyDescent="0.15">
      <c r="A45" s="7" t="s">
        <v>61</v>
      </c>
      <c r="B45" s="7"/>
      <c r="C45" s="41">
        <f>(C44/B44-1)*100</f>
        <v>7.6118044721788847</v>
      </c>
      <c r="D45" s="41">
        <f t="shared" ref="D45:S45" si="21">(D44/C44-1)*100</f>
        <v>7.9966294170945362</v>
      </c>
      <c r="E45" s="41">
        <f t="shared" si="21"/>
        <v>2.4218123299036831</v>
      </c>
      <c r="F45" s="41">
        <f t="shared" si="21"/>
        <v>-0.97237119995735588</v>
      </c>
      <c r="G45" s="41">
        <f t="shared" si="21"/>
        <v>18.35881387080185</v>
      </c>
      <c r="H45" s="41">
        <f t="shared" si="21"/>
        <v>3.6039316363322804</v>
      </c>
      <c r="I45" s="41">
        <f t="shared" si="21"/>
        <v>3.4592558247884098</v>
      </c>
      <c r="J45" s="41">
        <f t="shared" si="21"/>
        <v>6.4753150802770332</v>
      </c>
      <c r="K45" s="41">
        <f t="shared" si="21"/>
        <v>0.4909874056417074</v>
      </c>
      <c r="L45" s="41">
        <f t="shared" si="21"/>
        <v>6.8707155729931024</v>
      </c>
      <c r="M45" s="41">
        <f t="shared" si="21"/>
        <v>3.4672121768952513</v>
      </c>
      <c r="N45" s="41">
        <f t="shared" si="21"/>
        <v>5.2855791646896355</v>
      </c>
      <c r="O45" s="41">
        <f t="shared" si="21"/>
        <v>8.2825586703397356</v>
      </c>
      <c r="P45" s="41">
        <f t="shared" si="21"/>
        <v>2.4987775228161979</v>
      </c>
      <c r="Q45" s="41">
        <f t="shared" si="21"/>
        <v>-4.7553725861655955</v>
      </c>
      <c r="R45" s="41">
        <f t="shared" si="21"/>
        <v>10.210977829335977</v>
      </c>
      <c r="S45" s="41">
        <f t="shared" si="21"/>
        <v>8.8081248952825533</v>
      </c>
    </row>
    <row r="46" spans="1:20" x14ac:dyDescent="0.15">
      <c r="A46" s="3" t="s">
        <v>45</v>
      </c>
      <c r="B46" s="3">
        <v>1889.1940999999999</v>
      </c>
      <c r="C46" s="3">
        <v>2036.1968000000002</v>
      </c>
      <c r="D46" s="3">
        <v>2146.8848000000003</v>
      </c>
      <c r="E46" s="3">
        <v>2299.2575999999999</v>
      </c>
      <c r="F46" s="3">
        <v>2446.0009</v>
      </c>
      <c r="G46" s="3">
        <v>2763.7737999999999</v>
      </c>
      <c r="H46" s="3">
        <v>2795.3951999999999</v>
      </c>
      <c r="I46" s="3">
        <v>2831.0131000000001</v>
      </c>
      <c r="J46" s="3">
        <v>2965.4669999999996</v>
      </c>
      <c r="K46" s="3">
        <v>3088.9612000000002</v>
      </c>
      <c r="L46" s="3">
        <v>3315.2174</v>
      </c>
      <c r="M46" s="3">
        <v>3489.1392999999998</v>
      </c>
      <c r="N46" s="3">
        <v>3595.2858999999999</v>
      </c>
      <c r="O46" s="3">
        <v>3814.1105000000002</v>
      </c>
      <c r="P46" s="3">
        <v>4070.1803999999997</v>
      </c>
      <c r="Q46" s="3">
        <v>4591.2970000000005</v>
      </c>
      <c r="R46" s="3">
        <v>5136.3105000000005</v>
      </c>
      <c r="S46" s="3">
        <v>5756.5934999999999</v>
      </c>
    </row>
    <row r="47" spans="1:20" x14ac:dyDescent="0.15">
      <c r="A47" s="4" t="s">
        <v>46</v>
      </c>
      <c r="B47" s="4">
        <f>B44/B46</f>
        <v>0.81431547981226504</v>
      </c>
      <c r="C47" s="4">
        <f t="shared" ref="C47:S47" si="22">C44/C46</f>
        <v>0.81303536082563332</v>
      </c>
      <c r="D47" s="4">
        <f t="shared" si="22"/>
        <v>0.83278068762702118</v>
      </c>
      <c r="E47" s="4">
        <f t="shared" si="22"/>
        <v>0.79642376739344034</v>
      </c>
      <c r="F47" s="4">
        <f t="shared" si="22"/>
        <v>0.74136419982511048</v>
      </c>
      <c r="G47" s="4">
        <f t="shared" si="22"/>
        <v>0.77658023243436192</v>
      </c>
      <c r="H47" s="4">
        <f t="shared" si="22"/>
        <v>0.79546641562523968</v>
      </c>
      <c r="I47" s="4">
        <f t="shared" si="22"/>
        <v>0.81262940817900131</v>
      </c>
      <c r="J47" s="4">
        <f t="shared" si="22"/>
        <v>0.82601940942185514</v>
      </c>
      <c r="K47" s="4">
        <f t="shared" si="22"/>
        <v>0.79688932318088024</v>
      </c>
      <c r="L47" s="4">
        <f t="shared" si="22"/>
        <v>0.79351869955798371</v>
      </c>
      <c r="M47" s="4">
        <f t="shared" si="22"/>
        <v>0.78010599920731183</v>
      </c>
      <c r="N47" s="4">
        <f t="shared" si="22"/>
        <v>0.79709004505038117</v>
      </c>
      <c r="O47" s="4">
        <f t="shared" si="22"/>
        <v>0.81359084903282164</v>
      </c>
      <c r="P47" s="4">
        <f t="shared" si="22"/>
        <v>0.78145568191522907</v>
      </c>
      <c r="Q47" s="4">
        <f t="shared" si="22"/>
        <v>0.65981640917588213</v>
      </c>
      <c r="R47" s="4">
        <f t="shared" si="22"/>
        <v>0.65002803082095584</v>
      </c>
      <c r="S47" s="4">
        <f t="shared" si="22"/>
        <v>0.63107229996351144</v>
      </c>
    </row>
    <row r="48" spans="1:20" x14ac:dyDescent="0.15">
      <c r="A48" s="3" t="s">
        <v>47</v>
      </c>
      <c r="B48" s="3">
        <v>1311.8863999999999</v>
      </c>
      <c r="C48" s="3">
        <v>1404.2499</v>
      </c>
      <c r="D48" s="3">
        <v>1545.6023</v>
      </c>
      <c r="E48" s="3">
        <v>1546.6386</v>
      </c>
      <c r="F48" s="3">
        <v>1592.1197999999999</v>
      </c>
      <c r="G48" s="3">
        <v>1800.4557</v>
      </c>
      <c r="H48" s="3">
        <v>1909.6830000000002</v>
      </c>
      <c r="I48" s="3">
        <v>2007.6062000000002</v>
      </c>
      <c r="J48" s="3">
        <v>2109.0870999999997</v>
      </c>
      <c r="K48" s="3">
        <v>2182.9011</v>
      </c>
      <c r="L48" s="3">
        <v>2288.4160999999999</v>
      </c>
      <c r="M48" s="3">
        <v>2390.2039</v>
      </c>
      <c r="N48" s="3">
        <v>2498.6179000000002</v>
      </c>
      <c r="O48" s="3">
        <v>2704.3431</v>
      </c>
      <c r="P48" s="3">
        <v>2830.9831999999997</v>
      </c>
      <c r="Q48" s="3">
        <v>2742.7089999999998</v>
      </c>
      <c r="R48" s="3">
        <v>2967.4754000000003</v>
      </c>
      <c r="S48" s="3">
        <v>3118.0331999999999</v>
      </c>
    </row>
    <row r="49" spans="1:19" x14ac:dyDescent="0.15">
      <c r="A49" s="3" t="s">
        <v>48</v>
      </c>
      <c r="B49" s="3">
        <v>175.7</v>
      </c>
      <c r="C49" s="3">
        <v>179.8</v>
      </c>
      <c r="D49" s="3">
        <v>181.16310000000001</v>
      </c>
      <c r="E49" s="3">
        <v>182.51679999999999</v>
      </c>
      <c r="F49" s="3">
        <v>174.18860000000001</v>
      </c>
      <c r="G49" s="3">
        <v>189.61859999999999</v>
      </c>
      <c r="H49" s="3">
        <v>189.3879</v>
      </c>
      <c r="I49" s="3">
        <v>188.9117</v>
      </c>
      <c r="J49" s="3">
        <v>189.16400000000002</v>
      </c>
      <c r="K49" s="3">
        <v>195.64619999999999</v>
      </c>
      <c r="L49" s="3">
        <v>199.98230000000001</v>
      </c>
      <c r="M49" s="3">
        <v>206.42959999999999</v>
      </c>
      <c r="N49" s="3">
        <v>212.71899999999999</v>
      </c>
      <c r="O49" s="3">
        <v>216.39229999999998</v>
      </c>
      <c r="P49" s="3">
        <v>223.5419</v>
      </c>
      <c r="Q49" s="3">
        <v>191.1337</v>
      </c>
      <c r="R49" s="3">
        <v>216.98699999999999</v>
      </c>
      <c r="S49" s="3">
        <v>231.8871</v>
      </c>
    </row>
    <row r="50" spans="1:19" x14ac:dyDescent="0.15">
      <c r="A50" s="3" t="s">
        <v>49</v>
      </c>
      <c r="B50" s="3">
        <v>96.4</v>
      </c>
      <c r="C50" s="3">
        <v>100.4</v>
      </c>
      <c r="D50" s="3">
        <v>105.245</v>
      </c>
      <c r="E50" s="3">
        <v>99.645700000000005</v>
      </c>
      <c r="F50" s="3">
        <v>97.358100000000007</v>
      </c>
      <c r="G50" s="3">
        <v>105.71959999999999</v>
      </c>
      <c r="H50" s="3">
        <v>108.8942</v>
      </c>
      <c r="I50" s="3">
        <v>112.21079999999999</v>
      </c>
      <c r="J50" s="3">
        <v>114.723</v>
      </c>
      <c r="K50" s="3">
        <v>117.3685</v>
      </c>
      <c r="L50" s="3">
        <v>121.7299</v>
      </c>
      <c r="M50" s="3">
        <v>126.2252</v>
      </c>
      <c r="N50" s="3">
        <v>130.87520000000001</v>
      </c>
      <c r="O50" s="3">
        <v>134.79760000000002</v>
      </c>
      <c r="P50" s="3">
        <v>139.21539999999999</v>
      </c>
      <c r="Q50" s="3">
        <v>131.09059999999999</v>
      </c>
      <c r="R50" s="3">
        <v>143.48430000000002</v>
      </c>
      <c r="S50" s="3">
        <v>149.27080000000001</v>
      </c>
    </row>
    <row r="51" spans="1:19" x14ac:dyDescent="0.15">
      <c r="A51" s="7" t="s">
        <v>50</v>
      </c>
      <c r="B51" s="7">
        <v>1583.9864</v>
      </c>
      <c r="C51" s="7">
        <v>1684.4499000000001</v>
      </c>
      <c r="D51" s="7">
        <v>1832.0103999999999</v>
      </c>
      <c r="E51" s="7">
        <v>1828.8010999999999</v>
      </c>
      <c r="F51" s="7">
        <v>1863.6665</v>
      </c>
      <c r="G51" s="7">
        <v>2095.7938999999997</v>
      </c>
      <c r="H51" s="7">
        <v>2207.9651000000003</v>
      </c>
      <c r="I51" s="7">
        <v>2308.7287000000001</v>
      </c>
      <c r="J51" s="7">
        <v>2412.9741000000004</v>
      </c>
      <c r="K51" s="7">
        <v>2495.9157999999998</v>
      </c>
      <c r="L51" s="7">
        <v>2610.1282999999999</v>
      </c>
      <c r="M51" s="7">
        <v>2722.8586999999998</v>
      </c>
      <c r="N51" s="7">
        <v>2842.2120999999997</v>
      </c>
      <c r="O51" s="7">
        <v>3055.5330000000004</v>
      </c>
      <c r="P51" s="7">
        <v>3193.7404999999999</v>
      </c>
      <c r="Q51" s="7">
        <v>3064.9332999999997</v>
      </c>
      <c r="R51" s="7">
        <v>3327.9466999999995</v>
      </c>
      <c r="S51" s="7">
        <v>3499.1913</v>
      </c>
    </row>
    <row r="52" spans="1:19" ht="21.75" customHeight="1" x14ac:dyDescent="0.15">
      <c r="A52" s="10" t="s">
        <v>74</v>
      </c>
    </row>
    <row r="54" spans="1:19" x14ac:dyDescent="0.15">
      <c r="A54" s="10" t="s">
        <v>75</v>
      </c>
    </row>
    <row r="56" spans="1:19" x14ac:dyDescent="0.15">
      <c r="A56" s="10" t="s">
        <v>76</v>
      </c>
    </row>
    <row r="58" spans="1:19" x14ac:dyDescent="0.15">
      <c r="A58" s="10" t="s">
        <v>77</v>
      </c>
    </row>
    <row r="60" spans="1:19" x14ac:dyDescent="0.15">
      <c r="A60" s="10" t="s">
        <v>78</v>
      </c>
    </row>
    <row r="62" spans="1:19" x14ac:dyDescent="0.15">
      <c r="A62" s="10" t="s">
        <v>79</v>
      </c>
    </row>
    <row r="64" spans="1:19" x14ac:dyDescent="0.15">
      <c r="A64" s="10" t="s">
        <v>80</v>
      </c>
    </row>
    <row r="66" spans="1:1" x14ac:dyDescent="0.15">
      <c r="A66" s="10" t="s">
        <v>81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中国</vt:lpstr>
      <vt:lpstr>全球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2022-11-04T07:31:05Z</dcterms:created>
  <dcterms:modified xsi:type="dcterms:W3CDTF">2023-02-08T07:21:08Z</dcterms:modified>
</cp:coreProperties>
</file>